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6F5690B4-B89D-A74F-80E4-BD659CF7CD50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37" i="3" l="1"/>
  <c r="H237" i="3"/>
  <c r="I237" i="3" s="1"/>
  <c r="E236" i="3"/>
  <c r="H236" i="3"/>
  <c r="I236" i="3" s="1"/>
  <c r="E235" i="3"/>
  <c r="H235" i="3"/>
  <c r="I235" i="3" s="1"/>
  <c r="E234" i="3"/>
  <c r="H234" i="3"/>
  <c r="I234" i="3" s="1"/>
  <c r="P573" i="1"/>
  <c r="Q573" i="1" s="1"/>
  <c r="T573" i="1"/>
  <c r="W573" i="1"/>
  <c r="P572" i="1"/>
  <c r="Q572" i="1" s="1"/>
  <c r="T572" i="1"/>
  <c r="W572" i="1"/>
  <c r="P571" i="1"/>
  <c r="Q571" i="1" s="1"/>
  <c r="T571" i="1"/>
  <c r="W571" i="1"/>
  <c r="E233" i="3"/>
  <c r="E232" i="3"/>
  <c r="Q5" i="3"/>
  <c r="E231" i="3"/>
  <c r="E230" i="3"/>
  <c r="E229" i="3"/>
  <c r="E228" i="3"/>
  <c r="M534" i="1"/>
  <c r="E227" i="3"/>
  <c r="H227" i="3"/>
  <c r="I227" i="3" s="1"/>
  <c r="L227" i="3" s="1"/>
  <c r="E226" i="3"/>
  <c r="E225" i="3"/>
  <c r="E224" i="3"/>
  <c r="E223" i="3"/>
  <c r="E222" i="3"/>
  <c r="E221" i="3"/>
  <c r="E220" i="3"/>
  <c r="E219" i="3"/>
  <c r="E218" i="3"/>
  <c r="E217" i="3"/>
  <c r="E216" i="3"/>
  <c r="E215" i="3"/>
  <c r="E214" i="3"/>
  <c r="E213" i="3"/>
  <c r="P534" i="1"/>
  <c r="Q534" i="1" s="1"/>
  <c r="P535" i="1"/>
  <c r="Q535" i="1" s="1"/>
  <c r="P536" i="1"/>
  <c r="Q536" i="1" s="1"/>
  <c r="P537" i="1"/>
  <c r="Q537" i="1" s="1"/>
  <c r="P538" i="1"/>
  <c r="Q538" i="1" s="1"/>
  <c r="P539" i="1"/>
  <c r="Q539" i="1" s="1"/>
  <c r="P540" i="1"/>
  <c r="Q540" i="1" s="1"/>
  <c r="P541" i="1"/>
  <c r="Q541" i="1" s="1"/>
  <c r="P542" i="1"/>
  <c r="Q542" i="1" s="1"/>
  <c r="P543" i="1"/>
  <c r="Q543" i="1" s="1"/>
  <c r="P544" i="1"/>
  <c r="Q544" i="1" s="1"/>
  <c r="P545" i="1"/>
  <c r="Q545" i="1" s="1"/>
  <c r="P546" i="1"/>
  <c r="Q546" i="1" s="1"/>
  <c r="P547" i="1"/>
  <c r="Q547" i="1" s="1"/>
  <c r="P548" i="1"/>
  <c r="Q548" i="1" s="1"/>
  <c r="P549" i="1"/>
  <c r="Q549" i="1" s="1"/>
  <c r="P550" i="1"/>
  <c r="Q550" i="1" s="1"/>
  <c r="P551" i="1"/>
  <c r="Q551" i="1" s="1"/>
  <c r="P552" i="1"/>
  <c r="Q552" i="1" s="1"/>
  <c r="P553" i="1"/>
  <c r="Q553" i="1" s="1"/>
  <c r="P554" i="1"/>
  <c r="Q554" i="1" s="1"/>
  <c r="P555" i="1"/>
  <c r="Q555" i="1" s="1"/>
  <c r="P556" i="1"/>
  <c r="Q556" i="1" s="1"/>
  <c r="P557" i="1"/>
  <c r="Q557" i="1" s="1"/>
  <c r="P558" i="1"/>
  <c r="Q558" i="1" s="1"/>
  <c r="P559" i="1"/>
  <c r="Q559" i="1" s="1"/>
  <c r="P560" i="1"/>
  <c r="Q560" i="1" s="1"/>
  <c r="P561" i="1"/>
  <c r="Q561" i="1" s="1"/>
  <c r="P562" i="1"/>
  <c r="Q562" i="1" s="1"/>
  <c r="P563" i="1"/>
  <c r="Q563" i="1" s="1"/>
  <c r="P564" i="1"/>
  <c r="Q564" i="1" s="1"/>
  <c r="P565" i="1"/>
  <c r="Q565" i="1" s="1"/>
  <c r="P566" i="1"/>
  <c r="Q566" i="1" s="1"/>
  <c r="P567" i="1"/>
  <c r="Q567" i="1" s="1"/>
  <c r="P568" i="1"/>
  <c r="Q568" i="1" s="1"/>
  <c r="P569" i="1"/>
  <c r="Q569" i="1" s="1"/>
  <c r="P570" i="1"/>
  <c r="Q570" i="1" s="1"/>
  <c r="T555" i="1"/>
  <c r="T556" i="1"/>
  <c r="T557" i="1"/>
  <c r="T558" i="1"/>
  <c r="T559" i="1"/>
  <c r="T560" i="1"/>
  <c r="T561" i="1"/>
  <c r="T562" i="1"/>
  <c r="T563" i="1"/>
  <c r="T564" i="1"/>
  <c r="T565" i="1"/>
  <c r="T566" i="1"/>
  <c r="T567" i="1"/>
  <c r="T568" i="1"/>
  <c r="T569" i="1"/>
  <c r="T570" i="1"/>
  <c r="W555" i="1"/>
  <c r="W556" i="1"/>
  <c r="W557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X555" i="1"/>
  <c r="X556" i="1"/>
  <c r="X557" i="1"/>
  <c r="X558" i="1"/>
  <c r="X559" i="1"/>
  <c r="X560" i="1"/>
  <c r="M555" i="1"/>
  <c r="M556" i="1"/>
  <c r="M557" i="1"/>
  <c r="M558" i="1"/>
  <c r="M559" i="1"/>
  <c r="T554" i="1"/>
  <c r="W554" i="1"/>
  <c r="T553" i="1"/>
  <c r="W553" i="1"/>
  <c r="W534" i="1"/>
  <c r="T534" i="1"/>
  <c r="T552" i="1"/>
  <c r="W552" i="1"/>
  <c r="T551" i="1"/>
  <c r="W551" i="1"/>
  <c r="M547" i="1"/>
  <c r="T550" i="1"/>
  <c r="W550" i="1"/>
  <c r="T549" i="1"/>
  <c r="W549" i="1"/>
  <c r="T548" i="1"/>
  <c r="W548" i="1"/>
  <c r="E212" i="3"/>
  <c r="E211" i="3"/>
  <c r="E210" i="3"/>
  <c r="W547" i="7"/>
  <c r="T547" i="7"/>
  <c r="Q547" i="7"/>
  <c r="W546" i="7"/>
  <c r="T546" i="7"/>
  <c r="P546" i="7"/>
  <c r="Q546" i="7" s="1"/>
  <c r="W545" i="7"/>
  <c r="T545" i="7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T539" i="7"/>
  <c r="P539" i="7"/>
  <c r="Q539" i="7" s="1"/>
  <c r="W538" i="7"/>
  <c r="Y538" i="7" s="1"/>
  <c r="Z538" i="7" s="1"/>
  <c r="T538" i="7"/>
  <c r="P538" i="7"/>
  <c r="Q538" i="7" s="1"/>
  <c r="W537" i="7"/>
  <c r="T537" i="7"/>
  <c r="P537" i="7"/>
  <c r="Q537" i="7" s="1"/>
  <c r="W536" i="7"/>
  <c r="T536" i="7"/>
  <c r="P536" i="7"/>
  <c r="Q536" i="7" s="1"/>
  <c r="W535" i="7"/>
  <c r="T535" i="7"/>
  <c r="P535" i="7"/>
  <c r="Q535" i="7" s="1"/>
  <c r="W534" i="7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W530" i="7"/>
  <c r="X530" i="7" s="1"/>
  <c r="T530" i="7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P527" i="7"/>
  <c r="Q527" i="7" s="1"/>
  <c r="M527" i="7"/>
  <c r="W526" i="7"/>
  <c r="T526" i="7"/>
  <c r="P526" i="7"/>
  <c r="Q526" i="7" s="1"/>
  <c r="M526" i="7"/>
  <c r="W525" i="7"/>
  <c r="T525" i="7"/>
  <c r="P525" i="7"/>
  <c r="Q525" i="7" s="1"/>
  <c r="M525" i="7"/>
  <c r="W524" i="7"/>
  <c r="T524" i="7"/>
  <c r="P524" i="7"/>
  <c r="Q524" i="7" s="1"/>
  <c r="W523" i="7"/>
  <c r="T523" i="7"/>
  <c r="P523" i="7"/>
  <c r="Q523" i="7" s="1"/>
  <c r="M523" i="7"/>
  <c r="W522" i="7"/>
  <c r="T522" i="7"/>
  <c r="P522" i="7"/>
  <c r="Q522" i="7" s="1"/>
  <c r="M522" i="7"/>
  <c r="W521" i="7"/>
  <c r="T521" i="7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P518" i="7"/>
  <c r="Q518" i="7" s="1"/>
  <c r="M518" i="7"/>
  <c r="X517" i="7"/>
  <c r="W517" i="7"/>
  <c r="T517" i="7"/>
  <c r="P517" i="7"/>
  <c r="Q517" i="7" s="1"/>
  <c r="M517" i="7"/>
  <c r="W516" i="7"/>
  <c r="T516" i="7"/>
  <c r="P516" i="7"/>
  <c r="Q516" i="7" s="1"/>
  <c r="M516" i="7"/>
  <c r="W515" i="7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W512" i="7"/>
  <c r="T512" i="7"/>
  <c r="P512" i="7"/>
  <c r="Q512" i="7" s="1"/>
  <c r="M512" i="7"/>
  <c r="W511" i="7"/>
  <c r="T511" i="7"/>
  <c r="P511" i="7"/>
  <c r="Q511" i="7" s="1"/>
  <c r="M511" i="7"/>
  <c r="W510" i="7"/>
  <c r="T510" i="7"/>
  <c r="P510" i="7"/>
  <c r="Q510" i="7" s="1"/>
  <c r="M510" i="7"/>
  <c r="W509" i="7"/>
  <c r="T509" i="7"/>
  <c r="P509" i="7"/>
  <c r="Q509" i="7" s="1"/>
  <c r="M509" i="7"/>
  <c r="W508" i="7"/>
  <c r="T508" i="7"/>
  <c r="P508" i="7"/>
  <c r="Q508" i="7" s="1"/>
  <c r="M508" i="7"/>
  <c r="W507" i="7"/>
  <c r="T507" i="7"/>
  <c r="P507" i="7"/>
  <c r="Q507" i="7" s="1"/>
  <c r="M507" i="7"/>
  <c r="W506" i="7"/>
  <c r="T506" i="7"/>
  <c r="P506" i="7"/>
  <c r="Q506" i="7" s="1"/>
  <c r="M506" i="7"/>
  <c r="W505" i="7"/>
  <c r="T505" i="7"/>
  <c r="P505" i="7"/>
  <c r="Q505" i="7" s="1"/>
  <c r="M505" i="7"/>
  <c r="W504" i="7"/>
  <c r="Y504" i="7" s="1"/>
  <c r="T504" i="7"/>
  <c r="P504" i="7"/>
  <c r="Q504" i="7" s="1"/>
  <c r="M504" i="7"/>
  <c r="W503" i="7"/>
  <c r="T503" i="7"/>
  <c r="P503" i="7"/>
  <c r="Q503" i="7" s="1"/>
  <c r="M503" i="7"/>
  <c r="W502" i="7"/>
  <c r="T502" i="7"/>
  <c r="P502" i="7"/>
  <c r="Q502" i="7" s="1"/>
  <c r="M502" i="7"/>
  <c r="W501" i="7"/>
  <c r="T501" i="7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P494" i="7"/>
  <c r="Q494" i="7" s="1"/>
  <c r="M494" i="7"/>
  <c r="W493" i="7"/>
  <c r="T493" i="7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T490" i="7"/>
  <c r="P490" i="7"/>
  <c r="Q490" i="7" s="1"/>
  <c r="M490" i="7"/>
  <c r="W489" i="7"/>
  <c r="T489" i="7"/>
  <c r="X489" i="7" s="1"/>
  <c r="P489" i="7"/>
  <c r="Q489" i="7" s="1"/>
  <c r="W488" i="7"/>
  <c r="T488" i="7"/>
  <c r="P488" i="7"/>
  <c r="Q488" i="7" s="1"/>
  <c r="M488" i="7"/>
  <c r="W487" i="7"/>
  <c r="T487" i="7"/>
  <c r="P487" i="7"/>
  <c r="Q487" i="7" s="1"/>
  <c r="M487" i="7"/>
  <c r="W486" i="7"/>
  <c r="T486" i="7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P482" i="7"/>
  <c r="Q482" i="7" s="1"/>
  <c r="M482" i="7"/>
  <c r="W481" i="7"/>
  <c r="T481" i="7"/>
  <c r="P481" i="7"/>
  <c r="Q481" i="7" s="1"/>
  <c r="M481" i="7"/>
  <c r="W480" i="7"/>
  <c r="T480" i="7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T477" i="7"/>
  <c r="P477" i="7"/>
  <c r="Q477" i="7" s="1"/>
  <c r="W476" i="7"/>
  <c r="T476" i="7"/>
  <c r="P476" i="7"/>
  <c r="Q476" i="7" s="1"/>
  <c r="M476" i="7"/>
  <c r="W475" i="7"/>
  <c r="T475" i="7"/>
  <c r="P475" i="7"/>
  <c r="Q475" i="7" s="1"/>
  <c r="M475" i="7"/>
  <c r="W474" i="7"/>
  <c r="T474" i="7"/>
  <c r="P474" i="7"/>
  <c r="Q474" i="7" s="1"/>
  <c r="M474" i="7"/>
  <c r="W473" i="7"/>
  <c r="T473" i="7"/>
  <c r="P473" i="7"/>
  <c r="Q473" i="7" s="1"/>
  <c r="M473" i="7"/>
  <c r="W472" i="7"/>
  <c r="T472" i="7"/>
  <c r="P472" i="7"/>
  <c r="Q472" i="7" s="1"/>
  <c r="M472" i="7"/>
  <c r="W471" i="7"/>
  <c r="T471" i="7"/>
  <c r="P471" i="7"/>
  <c r="Q471" i="7" s="1"/>
  <c r="M471" i="7"/>
  <c r="W470" i="7"/>
  <c r="T470" i="7"/>
  <c r="P470" i="7"/>
  <c r="Q470" i="7" s="1"/>
  <c r="M470" i="7"/>
  <c r="W469" i="7"/>
  <c r="T469" i="7"/>
  <c r="P469" i="7"/>
  <c r="Q469" i="7" s="1"/>
  <c r="M469" i="7"/>
  <c r="W468" i="7"/>
  <c r="T468" i="7"/>
  <c r="P468" i="7"/>
  <c r="Q468" i="7" s="1"/>
  <c r="M468" i="7"/>
  <c r="W467" i="7"/>
  <c r="T467" i="7"/>
  <c r="P467" i="7"/>
  <c r="Q467" i="7" s="1"/>
  <c r="M467" i="7"/>
  <c r="W466" i="7"/>
  <c r="T466" i="7"/>
  <c r="P466" i="7"/>
  <c r="Q466" i="7" s="1"/>
  <c r="M466" i="7"/>
  <c r="W465" i="7"/>
  <c r="T465" i="7"/>
  <c r="P465" i="7"/>
  <c r="Q465" i="7" s="1"/>
  <c r="M465" i="7"/>
  <c r="W464" i="7"/>
  <c r="T464" i="7"/>
  <c r="P464" i="7"/>
  <c r="Q464" i="7" s="1"/>
  <c r="M464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T460" i="7"/>
  <c r="P460" i="7"/>
  <c r="Q460" i="7" s="1"/>
  <c r="M460" i="7"/>
  <c r="W459" i="7"/>
  <c r="T459" i="7"/>
  <c r="P459" i="7"/>
  <c r="Q459" i="7" s="1"/>
  <c r="M459" i="7"/>
  <c r="W458" i="7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T438" i="7"/>
  <c r="P438" i="7"/>
  <c r="Q438" i="7" s="1"/>
  <c r="M438" i="7"/>
  <c r="W437" i="7"/>
  <c r="T437" i="7"/>
  <c r="Y437" i="7" s="1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W432" i="7"/>
  <c r="T432" i="7"/>
  <c r="Y432" i="7" s="1"/>
  <c r="P432" i="7"/>
  <c r="Q432" i="7" s="1"/>
  <c r="M432" i="7"/>
  <c r="W431" i="7"/>
  <c r="T431" i="7"/>
  <c r="P431" i="7"/>
  <c r="Q431" i="7" s="1"/>
  <c r="M431" i="7"/>
  <c r="K431" i="7"/>
  <c r="W430" i="7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P423" i="7"/>
  <c r="Q423" i="7" s="1"/>
  <c r="W422" i="7"/>
  <c r="T422" i="7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P419" i="7"/>
  <c r="Q419" i="7" s="1"/>
  <c r="M419" i="7"/>
  <c r="W418" i="7"/>
  <c r="T418" i="7"/>
  <c r="P418" i="7"/>
  <c r="Q418" i="7" s="1"/>
  <c r="M418" i="7"/>
  <c r="W417" i="7"/>
  <c r="T417" i="7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P412" i="7"/>
  <c r="Q412" i="7" s="1"/>
  <c r="M412" i="7"/>
  <c r="W411" i="7"/>
  <c r="T411" i="7"/>
  <c r="P411" i="7"/>
  <c r="Q411" i="7" s="1"/>
  <c r="W410" i="7"/>
  <c r="T410" i="7"/>
  <c r="P410" i="7"/>
  <c r="Q410" i="7" s="1"/>
  <c r="W409" i="7"/>
  <c r="X409" i="7" s="1"/>
  <c r="T409" i="7"/>
  <c r="P409" i="7"/>
  <c r="Q409" i="7" s="1"/>
  <c r="M409" i="7"/>
  <c r="W408" i="7"/>
  <c r="T408" i="7"/>
  <c r="P408" i="7"/>
  <c r="Q408" i="7" s="1"/>
  <c r="M408" i="7"/>
  <c r="W407" i="7"/>
  <c r="T407" i="7"/>
  <c r="P407" i="7"/>
  <c r="Q407" i="7" s="1"/>
  <c r="M407" i="7"/>
  <c r="W406" i="7"/>
  <c r="T406" i="7"/>
  <c r="P406" i="7"/>
  <c r="Q406" i="7" s="1"/>
  <c r="M406" i="7"/>
  <c r="K406" i="7"/>
  <c r="W405" i="7"/>
  <c r="T405" i="7"/>
  <c r="P405" i="7"/>
  <c r="Q405" i="7" s="1"/>
  <c r="M405" i="7"/>
  <c r="W404" i="7"/>
  <c r="T404" i="7"/>
  <c r="P404" i="7"/>
  <c r="Q404" i="7" s="1"/>
  <c r="M404" i="7"/>
  <c r="W403" i="7"/>
  <c r="T403" i="7"/>
  <c r="AA403" i="7" s="1"/>
  <c r="P403" i="7"/>
  <c r="Q403" i="7" s="1"/>
  <c r="M403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T390" i="7"/>
  <c r="P390" i="7"/>
  <c r="Q390" i="7" s="1"/>
  <c r="M390" i="7"/>
  <c r="W389" i="7"/>
  <c r="T389" i="7"/>
  <c r="P389" i="7"/>
  <c r="Q389" i="7" s="1"/>
  <c r="M389" i="7"/>
  <c r="W388" i="7"/>
  <c r="T388" i="7"/>
  <c r="P388" i="7"/>
  <c r="Q388" i="7" s="1"/>
  <c r="M388" i="7"/>
  <c r="W387" i="7"/>
  <c r="T387" i="7"/>
  <c r="P387" i="7"/>
  <c r="Q387" i="7" s="1"/>
  <c r="M387" i="7"/>
  <c r="W386" i="7"/>
  <c r="T386" i="7"/>
  <c r="P386" i="7"/>
  <c r="Q386" i="7" s="1"/>
  <c r="M386" i="7"/>
  <c r="W385" i="7"/>
  <c r="T385" i="7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T382" i="7"/>
  <c r="P382" i="7"/>
  <c r="Q382" i="7" s="1"/>
  <c r="M382" i="7"/>
  <c r="W381" i="7"/>
  <c r="T381" i="7"/>
  <c r="P381" i="7"/>
  <c r="Q381" i="7" s="1"/>
  <c r="M381" i="7"/>
  <c r="W380" i="7"/>
  <c r="T380" i="7"/>
  <c r="P380" i="7"/>
  <c r="Q380" i="7" s="1"/>
  <c r="M380" i="7"/>
  <c r="W379" i="7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T371" i="7"/>
  <c r="P371" i="7"/>
  <c r="Q371" i="7" s="1"/>
  <c r="W370" i="7"/>
  <c r="T370" i="7"/>
  <c r="P370" i="7"/>
  <c r="Q370" i="7" s="1"/>
  <c r="W369" i="7"/>
  <c r="T369" i="7"/>
  <c r="P369" i="7"/>
  <c r="Q369" i="7" s="1"/>
  <c r="K369" i="7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W361" i="7"/>
  <c r="T361" i="7"/>
  <c r="P361" i="7"/>
  <c r="Q361" i="7" s="1"/>
  <c r="M361" i="7"/>
  <c r="W360" i="7"/>
  <c r="T360" i="7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T357" i="7"/>
  <c r="P357" i="7"/>
  <c r="Q357" i="7" s="1"/>
  <c r="M357" i="7"/>
  <c r="W356" i="7"/>
  <c r="T356" i="7"/>
  <c r="P356" i="7"/>
  <c r="Q356" i="7" s="1"/>
  <c r="M356" i="7"/>
  <c r="W355" i="7"/>
  <c r="T355" i="7"/>
  <c r="P355" i="7"/>
  <c r="Q355" i="7" s="1"/>
  <c r="M355" i="7"/>
  <c r="W354" i="7"/>
  <c r="T354" i="7"/>
  <c r="P354" i="7"/>
  <c r="Q354" i="7" s="1"/>
  <c r="M354" i="7"/>
  <c r="W353" i="7"/>
  <c r="T353" i="7"/>
  <c r="P353" i="7"/>
  <c r="Q353" i="7" s="1"/>
  <c r="M353" i="7"/>
  <c r="W352" i="7"/>
  <c r="T352" i="7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W348" i="7"/>
  <c r="T348" i="7"/>
  <c r="P348" i="7"/>
  <c r="Q348" i="7" s="1"/>
  <c r="M348" i="7"/>
  <c r="K348" i="7"/>
  <c r="W346" i="7"/>
  <c r="T346" i="7"/>
  <c r="P346" i="7"/>
  <c r="Q346" i="7" s="1"/>
  <c r="M346" i="7"/>
  <c r="W345" i="7"/>
  <c r="T345" i="7"/>
  <c r="P345" i="7"/>
  <c r="Q345" i="7" s="1"/>
  <c r="M345" i="7"/>
  <c r="K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T334" i="7"/>
  <c r="P334" i="7"/>
  <c r="Q334" i="7" s="1"/>
  <c r="M334" i="7"/>
  <c r="W333" i="7"/>
  <c r="T333" i="7"/>
  <c r="P333" i="7"/>
  <c r="Q333" i="7" s="1"/>
  <c r="M333" i="7"/>
  <c r="W332" i="7"/>
  <c r="T332" i="7"/>
  <c r="P332" i="7"/>
  <c r="Q332" i="7" s="1"/>
  <c r="M332" i="7"/>
  <c r="W331" i="7"/>
  <c r="T331" i="7"/>
  <c r="P331" i="7"/>
  <c r="Q331" i="7" s="1"/>
  <c r="M331" i="7"/>
  <c r="W330" i="7"/>
  <c r="T330" i="7"/>
  <c r="P330" i="7"/>
  <c r="Q330" i="7" s="1"/>
  <c r="M330" i="7"/>
  <c r="W329" i="7"/>
  <c r="T329" i="7"/>
  <c r="Q329" i="7"/>
  <c r="M329" i="7"/>
  <c r="W328" i="7"/>
  <c r="T328" i="7"/>
  <c r="P328" i="7"/>
  <c r="Q328" i="7" s="1"/>
  <c r="M328" i="7"/>
  <c r="K328" i="7"/>
  <c r="W327" i="7"/>
  <c r="T327" i="7"/>
  <c r="P327" i="7"/>
  <c r="Q327" i="7" s="1"/>
  <c r="M327" i="7"/>
  <c r="K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W322" i="7"/>
  <c r="T322" i="7"/>
  <c r="P322" i="7"/>
  <c r="Q322" i="7" s="1"/>
  <c r="M322" i="7"/>
  <c r="W321" i="7"/>
  <c r="T321" i="7"/>
  <c r="P321" i="7"/>
  <c r="Q321" i="7" s="1"/>
  <c r="M321" i="7"/>
  <c r="K321" i="7"/>
  <c r="W320" i="7"/>
  <c r="T320" i="7"/>
  <c r="P320" i="7"/>
  <c r="Q320" i="7" s="1"/>
  <c r="M320" i="7"/>
  <c r="K320" i="7"/>
  <c r="W319" i="7"/>
  <c r="T319" i="7"/>
  <c r="P319" i="7"/>
  <c r="Q319" i="7" s="1"/>
  <c r="M319" i="7"/>
  <c r="K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P316" i="7"/>
  <c r="Q316" i="7" s="1"/>
  <c r="M316" i="7"/>
  <c r="W315" i="7"/>
  <c r="T315" i="7"/>
  <c r="P315" i="7"/>
  <c r="Q315" i="7" s="1"/>
  <c r="M315" i="7"/>
  <c r="K315" i="7"/>
  <c r="W314" i="7"/>
  <c r="T314" i="7"/>
  <c r="P314" i="7"/>
  <c r="Q314" i="7" s="1"/>
  <c r="M314" i="7"/>
  <c r="K314" i="7"/>
  <c r="W313" i="7"/>
  <c r="T313" i="7"/>
  <c r="P313" i="7"/>
  <c r="Q313" i="7" s="1"/>
  <c r="M313" i="7"/>
  <c r="K313" i="7"/>
  <c r="W312" i="7"/>
  <c r="T312" i="7"/>
  <c r="AA312" i="7" s="1"/>
  <c r="P312" i="7"/>
  <c r="Q312" i="7" s="1"/>
  <c r="M312" i="7"/>
  <c r="K312" i="7"/>
  <c r="W311" i="7"/>
  <c r="T311" i="7"/>
  <c r="P311" i="7"/>
  <c r="Q311" i="7" s="1"/>
  <c r="M311" i="7"/>
  <c r="K311" i="7"/>
  <c r="W310" i="7"/>
  <c r="T310" i="7"/>
  <c r="P310" i="7"/>
  <c r="Q310" i="7" s="1"/>
  <c r="M310" i="7"/>
  <c r="K310" i="7"/>
  <c r="W309" i="7"/>
  <c r="T309" i="7"/>
  <c r="P309" i="7"/>
  <c r="Q309" i="7" s="1"/>
  <c r="M309" i="7"/>
  <c r="W308" i="7"/>
  <c r="T308" i="7"/>
  <c r="P308" i="7"/>
  <c r="Q308" i="7" s="1"/>
  <c r="M308" i="7"/>
  <c r="W307" i="7"/>
  <c r="T307" i="7"/>
  <c r="P307" i="7"/>
  <c r="Q307" i="7" s="1"/>
  <c r="M307" i="7"/>
  <c r="W306" i="7"/>
  <c r="T306" i="7"/>
  <c r="P306" i="7"/>
  <c r="Q306" i="7" s="1"/>
  <c r="M306" i="7"/>
  <c r="W305" i="7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K303" i="7"/>
  <c r="W302" i="7"/>
  <c r="T302" i="7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P294" i="7"/>
  <c r="Q294" i="7" s="1"/>
  <c r="M294" i="7"/>
  <c r="K294" i="7"/>
  <c r="W293" i="7"/>
  <c r="T293" i="7"/>
  <c r="P293" i="7"/>
  <c r="Q293" i="7" s="1"/>
  <c r="M293" i="7"/>
  <c r="K293" i="7"/>
  <c r="W292" i="7"/>
  <c r="T292" i="7"/>
  <c r="P292" i="7"/>
  <c r="Q292" i="7" s="1"/>
  <c r="M292" i="7"/>
  <c r="W291" i="7"/>
  <c r="T291" i="7"/>
  <c r="P291" i="7"/>
  <c r="Q291" i="7" s="1"/>
  <c r="M291" i="7"/>
  <c r="W290" i="7"/>
  <c r="T290" i="7"/>
  <c r="P290" i="7"/>
  <c r="Q290" i="7" s="1"/>
  <c r="M290" i="7"/>
  <c r="W289" i="7"/>
  <c r="T289" i="7"/>
  <c r="P289" i="7"/>
  <c r="Q289" i="7" s="1"/>
  <c r="M289" i="7"/>
  <c r="W288" i="7"/>
  <c r="T288" i="7"/>
  <c r="P288" i="7"/>
  <c r="Q288" i="7" s="1"/>
  <c r="M288" i="7"/>
  <c r="K288" i="7"/>
  <c r="W287" i="7"/>
  <c r="T287" i="7"/>
  <c r="P287" i="7"/>
  <c r="Q287" i="7" s="1"/>
  <c r="M287" i="7"/>
  <c r="K287" i="7"/>
  <c r="W286" i="7"/>
  <c r="T286" i="7"/>
  <c r="Q286" i="7"/>
  <c r="M286" i="7"/>
  <c r="W285" i="7"/>
  <c r="T285" i="7"/>
  <c r="P285" i="7"/>
  <c r="Q285" i="7" s="1"/>
  <c r="M285" i="7"/>
  <c r="K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P282" i="7"/>
  <c r="Q282" i="7" s="1"/>
  <c r="M282" i="7"/>
  <c r="W281" i="7"/>
  <c r="T281" i="7"/>
  <c r="Q281" i="7"/>
  <c r="M281" i="7"/>
  <c r="W280" i="7"/>
  <c r="T280" i="7"/>
  <c r="P280" i="7"/>
  <c r="Q280" i="7" s="1"/>
  <c r="M280" i="7"/>
  <c r="W279" i="7"/>
  <c r="T279" i="7"/>
  <c r="P279" i="7"/>
  <c r="Q279" i="7" s="1"/>
  <c r="M279" i="7"/>
  <c r="W278" i="7"/>
  <c r="T278" i="7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K275" i="7"/>
  <c r="W274" i="7"/>
  <c r="T274" i="7"/>
  <c r="P274" i="7"/>
  <c r="Q274" i="7" s="1"/>
  <c r="M274" i="7"/>
  <c r="K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K270" i="7"/>
  <c r="W269" i="7"/>
  <c r="T269" i="7"/>
  <c r="Q269" i="7"/>
  <c r="M269" i="7"/>
  <c r="W268" i="7"/>
  <c r="T268" i="7"/>
  <c r="P268" i="7"/>
  <c r="Q268" i="7" s="1"/>
  <c r="M268" i="7"/>
  <c r="K268" i="7"/>
  <c r="W267" i="7"/>
  <c r="T267" i="7"/>
  <c r="P267" i="7"/>
  <c r="Q267" i="7" s="1"/>
  <c r="M267" i="7"/>
  <c r="K267" i="7"/>
  <c r="W266" i="7"/>
  <c r="T266" i="7"/>
  <c r="P266" i="7"/>
  <c r="Q266" i="7" s="1"/>
  <c r="M266" i="7"/>
  <c r="K266" i="7"/>
  <c r="W265" i="7"/>
  <c r="T265" i="7"/>
  <c r="P265" i="7"/>
  <c r="Q265" i="7" s="1"/>
  <c r="M265" i="7"/>
  <c r="K265" i="7"/>
  <c r="W264" i="7"/>
  <c r="T264" i="7"/>
  <c r="P264" i="7"/>
  <c r="Q264" i="7" s="1"/>
  <c r="M264" i="7"/>
  <c r="K264" i="7"/>
  <c r="W263" i="7"/>
  <c r="T263" i="7"/>
  <c r="P263" i="7"/>
  <c r="Q263" i="7" s="1"/>
  <c r="M263" i="7"/>
  <c r="K263" i="7"/>
  <c r="W262" i="7"/>
  <c r="T262" i="7"/>
  <c r="P262" i="7"/>
  <c r="Q262" i="7" s="1"/>
  <c r="M262" i="7"/>
  <c r="K262" i="7"/>
  <c r="W261" i="7"/>
  <c r="T261" i="7"/>
  <c r="P261" i="7"/>
  <c r="Q261" i="7" s="1"/>
  <c r="M261" i="7"/>
  <c r="K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K256" i="7"/>
  <c r="W255" i="7"/>
  <c r="T255" i="7"/>
  <c r="P255" i="7"/>
  <c r="Q255" i="7" s="1"/>
  <c r="M255" i="7"/>
  <c r="K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K251" i="7"/>
  <c r="W250" i="7"/>
  <c r="T250" i="7"/>
  <c r="P250" i="7"/>
  <c r="Q250" i="7" s="1"/>
  <c r="M250" i="7"/>
  <c r="K250" i="7"/>
  <c r="W249" i="7"/>
  <c r="T249" i="7"/>
  <c r="P249" i="7"/>
  <c r="Q249" i="7" s="1"/>
  <c r="M249" i="7"/>
  <c r="W248" i="7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P244" i="7"/>
  <c r="Q244" i="7" s="1"/>
  <c r="M244" i="7"/>
  <c r="W243" i="7"/>
  <c r="T243" i="7"/>
  <c r="P243" i="7"/>
  <c r="Q243" i="7" s="1"/>
  <c r="W242" i="7"/>
  <c r="T242" i="7"/>
  <c r="P242" i="7"/>
  <c r="Q242" i="7" s="1"/>
  <c r="M242" i="7"/>
  <c r="K242" i="7"/>
  <c r="W241" i="7"/>
  <c r="T241" i="7"/>
  <c r="P241" i="7"/>
  <c r="Q241" i="7" s="1"/>
  <c r="M241" i="7"/>
  <c r="W240" i="7"/>
  <c r="T240" i="7"/>
  <c r="P240" i="7"/>
  <c r="Q240" i="7" s="1"/>
  <c r="M240" i="7"/>
  <c r="K240" i="7"/>
  <c r="W239" i="7"/>
  <c r="T239" i="7"/>
  <c r="P239" i="7"/>
  <c r="Q239" i="7" s="1"/>
  <c r="M239" i="7"/>
  <c r="W238" i="7"/>
  <c r="T238" i="7"/>
  <c r="P238" i="7"/>
  <c r="Q238" i="7" s="1"/>
  <c r="M238" i="7"/>
  <c r="K238" i="7"/>
  <c r="W237" i="7"/>
  <c r="T237" i="7"/>
  <c r="P237" i="7"/>
  <c r="Q237" i="7" s="1"/>
  <c r="W236" i="7"/>
  <c r="T236" i="7"/>
  <c r="P236" i="7"/>
  <c r="Q236" i="7" s="1"/>
  <c r="M236" i="7"/>
  <c r="W235" i="7"/>
  <c r="T235" i="7"/>
  <c r="P235" i="7"/>
  <c r="Q235" i="7" s="1"/>
  <c r="M235" i="7"/>
  <c r="K235" i="7"/>
  <c r="W234" i="7"/>
  <c r="T234" i="7"/>
  <c r="P234" i="7"/>
  <c r="Q234" i="7" s="1"/>
  <c r="M234" i="7"/>
  <c r="W233" i="7"/>
  <c r="T233" i="7"/>
  <c r="P233" i="7"/>
  <c r="Q233" i="7" s="1"/>
  <c r="M233" i="7"/>
  <c r="K233" i="7"/>
  <c r="W232" i="7"/>
  <c r="T232" i="7"/>
  <c r="P232" i="7"/>
  <c r="Q232" i="7" s="1"/>
  <c r="W231" i="7"/>
  <c r="T231" i="7"/>
  <c r="P231" i="7"/>
  <c r="Q231" i="7" s="1"/>
  <c r="M231" i="7"/>
  <c r="K231" i="7"/>
  <c r="W230" i="7"/>
  <c r="T230" i="7"/>
  <c r="P230" i="7"/>
  <c r="Q230" i="7" s="1"/>
  <c r="M230" i="7"/>
  <c r="W229" i="7"/>
  <c r="T229" i="7"/>
  <c r="P229" i="7"/>
  <c r="Q229" i="7" s="1"/>
  <c r="M229" i="7"/>
  <c r="K229" i="7"/>
  <c r="W228" i="7"/>
  <c r="T228" i="7"/>
  <c r="P228" i="7"/>
  <c r="Q228" i="7" s="1"/>
  <c r="M228" i="7"/>
  <c r="W227" i="7"/>
  <c r="T227" i="7"/>
  <c r="P227" i="7"/>
  <c r="Q227" i="7" s="1"/>
  <c r="M227" i="7"/>
  <c r="W226" i="7"/>
  <c r="T226" i="7"/>
  <c r="P226" i="7"/>
  <c r="Q226" i="7" s="1"/>
  <c r="M226" i="7"/>
  <c r="W225" i="7"/>
  <c r="T225" i="7"/>
  <c r="P225" i="7"/>
  <c r="Q225" i="7" s="1"/>
  <c r="M225" i="7"/>
  <c r="W224" i="7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K222" i="7"/>
  <c r="W221" i="7"/>
  <c r="T221" i="7"/>
  <c r="P221" i="7"/>
  <c r="Q221" i="7" s="1"/>
  <c r="M221" i="7"/>
  <c r="K221" i="7"/>
  <c r="W220" i="7"/>
  <c r="T220" i="7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K215" i="7"/>
  <c r="W214" i="7"/>
  <c r="T214" i="7"/>
  <c r="P214" i="7"/>
  <c r="Q214" i="7" s="1"/>
  <c r="M214" i="7"/>
  <c r="K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T210" i="7"/>
  <c r="P210" i="7"/>
  <c r="Q210" i="7" s="1"/>
  <c r="M210" i="7"/>
  <c r="K210" i="7"/>
  <c r="W209" i="7"/>
  <c r="T209" i="7"/>
  <c r="P209" i="7"/>
  <c r="Q209" i="7" s="1"/>
  <c r="M209" i="7"/>
  <c r="K209" i="7"/>
  <c r="W208" i="7"/>
  <c r="T208" i="7"/>
  <c r="P208" i="7"/>
  <c r="Q208" i="7" s="1"/>
  <c r="M208" i="7"/>
  <c r="K208" i="7"/>
  <c r="W207" i="7"/>
  <c r="T207" i="7"/>
  <c r="P207" i="7"/>
  <c r="Q207" i="7" s="1"/>
  <c r="M207" i="7"/>
  <c r="K207" i="7"/>
  <c r="W206" i="7"/>
  <c r="T206" i="7"/>
  <c r="P206" i="7"/>
  <c r="Q206" i="7" s="1"/>
  <c r="M206" i="7"/>
  <c r="W205" i="7"/>
  <c r="T205" i="7"/>
  <c r="P205" i="7"/>
  <c r="Q205" i="7" s="1"/>
  <c r="M205" i="7"/>
  <c r="W204" i="7"/>
  <c r="T204" i="7"/>
  <c r="P204" i="7"/>
  <c r="Q204" i="7" s="1"/>
  <c r="M204" i="7"/>
  <c r="W203" i="7"/>
  <c r="T203" i="7"/>
  <c r="P203" i="7"/>
  <c r="Q203" i="7" s="1"/>
  <c r="M203" i="7"/>
  <c r="W202" i="7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W198" i="7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K194" i="7"/>
  <c r="W193" i="7"/>
  <c r="T193" i="7"/>
  <c r="P193" i="7"/>
  <c r="Q193" i="7" s="1"/>
  <c r="M193" i="7"/>
  <c r="K193" i="7"/>
  <c r="W192" i="7"/>
  <c r="T192" i="7"/>
  <c r="P192" i="7"/>
  <c r="Q192" i="7" s="1"/>
  <c r="M192" i="7"/>
  <c r="K192" i="7"/>
  <c r="W191" i="7"/>
  <c r="T191" i="7"/>
  <c r="P191" i="7"/>
  <c r="Q191" i="7" s="1"/>
  <c r="W190" i="7"/>
  <c r="T190" i="7"/>
  <c r="P190" i="7"/>
  <c r="Q190" i="7" s="1"/>
  <c r="K190" i="7"/>
  <c r="W189" i="7"/>
  <c r="T189" i="7"/>
  <c r="P189" i="7"/>
  <c r="Q189" i="7" s="1"/>
  <c r="K189" i="7"/>
  <c r="W188" i="7"/>
  <c r="T188" i="7"/>
  <c r="P188" i="7"/>
  <c r="Q188" i="7" s="1"/>
  <c r="M188" i="7"/>
  <c r="W187" i="7"/>
  <c r="T187" i="7"/>
  <c r="P187" i="7"/>
  <c r="Q187" i="7" s="1"/>
  <c r="M187" i="7"/>
  <c r="W186" i="7"/>
  <c r="T186" i="7"/>
  <c r="P186" i="7"/>
  <c r="Q186" i="7" s="1"/>
  <c r="M186" i="7"/>
  <c r="W185" i="7"/>
  <c r="T185" i="7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W182" i="7"/>
  <c r="T182" i="7"/>
  <c r="P182" i="7"/>
  <c r="Q182" i="7" s="1"/>
  <c r="M182" i="7"/>
  <c r="W181" i="7"/>
  <c r="T181" i="7"/>
  <c r="P181" i="7"/>
  <c r="Q181" i="7" s="1"/>
  <c r="M181" i="7"/>
  <c r="W180" i="7"/>
  <c r="Y180" i="7" s="1"/>
  <c r="T180" i="7"/>
  <c r="P180" i="7"/>
  <c r="Q180" i="7" s="1"/>
  <c r="M180" i="7"/>
  <c r="W179" i="7"/>
  <c r="AA179" i="7" s="1"/>
  <c r="T179" i="7"/>
  <c r="P179" i="7"/>
  <c r="Q179" i="7" s="1"/>
  <c r="M179" i="7"/>
  <c r="K179" i="7"/>
  <c r="W178" i="7"/>
  <c r="T178" i="7"/>
  <c r="P178" i="7"/>
  <c r="Q178" i="7" s="1"/>
  <c r="M178" i="7"/>
  <c r="W177" i="7"/>
  <c r="T177" i="7"/>
  <c r="P177" i="7"/>
  <c r="Q177" i="7" s="1"/>
  <c r="M177" i="7"/>
  <c r="K177" i="7"/>
  <c r="W176" i="7"/>
  <c r="T176" i="7"/>
  <c r="P176" i="7"/>
  <c r="Q176" i="7" s="1"/>
  <c r="M176" i="7"/>
  <c r="W175" i="7"/>
  <c r="T175" i="7"/>
  <c r="P175" i="7"/>
  <c r="Q175" i="7" s="1"/>
  <c r="M175" i="7"/>
  <c r="K175" i="7"/>
  <c r="W174" i="7"/>
  <c r="T174" i="7"/>
  <c r="P174" i="7"/>
  <c r="Q174" i="7" s="1"/>
  <c r="M174" i="7"/>
  <c r="K174" i="7"/>
  <c r="W173" i="7"/>
  <c r="AA173" i="7" s="1"/>
  <c r="T173" i="7"/>
  <c r="P173" i="7"/>
  <c r="Q173" i="7" s="1"/>
  <c r="M173" i="7"/>
  <c r="K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K170" i="7"/>
  <c r="W169" i="7"/>
  <c r="T169" i="7"/>
  <c r="P169" i="7"/>
  <c r="Q169" i="7" s="1"/>
  <c r="M169" i="7"/>
  <c r="K169" i="7"/>
  <c r="W168" i="7"/>
  <c r="T168" i="7"/>
  <c r="P168" i="7"/>
  <c r="Q168" i="7" s="1"/>
  <c r="M168" i="7"/>
  <c r="K168" i="7"/>
  <c r="W167" i="7"/>
  <c r="T167" i="7"/>
  <c r="P167" i="7"/>
  <c r="Q167" i="7" s="1"/>
  <c r="M167" i="7"/>
  <c r="K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K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K156" i="7"/>
  <c r="W155" i="7"/>
  <c r="T155" i="7"/>
  <c r="P155" i="7"/>
  <c r="Q155" i="7" s="1"/>
  <c r="M155" i="7"/>
  <c r="W154" i="7"/>
  <c r="T154" i="7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K150" i="7"/>
  <c r="W149" i="7"/>
  <c r="T149" i="7"/>
  <c r="P149" i="7"/>
  <c r="Q149" i="7" s="1"/>
  <c r="M149" i="7"/>
  <c r="W148" i="7"/>
  <c r="T148" i="7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K146" i="7"/>
  <c r="W145" i="7"/>
  <c r="T145" i="7"/>
  <c r="P145" i="7"/>
  <c r="Q145" i="7" s="1"/>
  <c r="M145" i="7"/>
  <c r="W144" i="7"/>
  <c r="T144" i="7"/>
  <c r="P144" i="7"/>
  <c r="Q144" i="7" s="1"/>
  <c r="M144" i="7"/>
  <c r="K144" i="7"/>
  <c r="W143" i="7"/>
  <c r="T143" i="7"/>
  <c r="P143" i="7"/>
  <c r="Q143" i="7" s="1"/>
  <c r="M143" i="7"/>
  <c r="W142" i="7"/>
  <c r="T142" i="7"/>
  <c r="P142" i="7"/>
  <c r="Q142" i="7" s="1"/>
  <c r="M142" i="7"/>
  <c r="W141" i="7"/>
  <c r="T141" i="7"/>
  <c r="P141" i="7"/>
  <c r="Q141" i="7" s="1"/>
  <c r="M141" i="7"/>
  <c r="W140" i="7"/>
  <c r="T140" i="7"/>
  <c r="P140" i="7"/>
  <c r="Q140" i="7" s="1"/>
  <c r="M140" i="7"/>
  <c r="W139" i="7"/>
  <c r="T139" i="7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P131" i="7"/>
  <c r="Q131" i="7" s="1"/>
  <c r="M131" i="7"/>
  <c r="W130" i="7"/>
  <c r="T130" i="7"/>
  <c r="P130" i="7"/>
  <c r="Q130" i="7" s="1"/>
  <c r="M130" i="7"/>
  <c r="W129" i="7"/>
  <c r="T129" i="7"/>
  <c r="P129" i="7"/>
  <c r="Q129" i="7" s="1"/>
  <c r="M129" i="7"/>
  <c r="W128" i="7"/>
  <c r="T128" i="7"/>
  <c r="P128" i="7"/>
  <c r="Q128" i="7" s="1"/>
  <c r="M128" i="7"/>
  <c r="W127" i="7"/>
  <c r="T127" i="7"/>
  <c r="P127" i="7"/>
  <c r="Q127" i="7" s="1"/>
  <c r="M127" i="7"/>
  <c r="W126" i="7"/>
  <c r="T126" i="7"/>
  <c r="P126" i="7"/>
  <c r="Q126" i="7" s="1"/>
  <c r="M126" i="7"/>
  <c r="W125" i="7"/>
  <c r="T125" i="7"/>
  <c r="P125" i="7"/>
  <c r="Q125" i="7" s="1"/>
  <c r="M125" i="7"/>
  <c r="W124" i="7"/>
  <c r="T124" i="7"/>
  <c r="P124" i="7"/>
  <c r="Q124" i="7" s="1"/>
  <c r="W123" i="7"/>
  <c r="T123" i="7"/>
  <c r="P123" i="7"/>
  <c r="Q123" i="7" s="1"/>
  <c r="M123" i="7"/>
  <c r="W122" i="7"/>
  <c r="T122" i="7"/>
  <c r="P122" i="7"/>
  <c r="Q122" i="7" s="1"/>
  <c r="W121" i="7"/>
  <c r="T121" i="7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P110" i="7"/>
  <c r="Q110" i="7" s="1"/>
  <c r="M110" i="7"/>
  <c r="W109" i="7"/>
  <c r="X109" i="7" s="1"/>
  <c r="T109" i="7"/>
  <c r="P109" i="7"/>
  <c r="Q109" i="7" s="1"/>
  <c r="W108" i="7"/>
  <c r="T108" i="7"/>
  <c r="P108" i="7"/>
  <c r="Q108" i="7" s="1"/>
  <c r="W107" i="7"/>
  <c r="T107" i="7"/>
  <c r="P107" i="7"/>
  <c r="Q107" i="7" s="1"/>
  <c r="W106" i="7"/>
  <c r="T106" i="7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W102" i="7"/>
  <c r="T102" i="7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T98" i="7"/>
  <c r="P98" i="7"/>
  <c r="Q98" i="7" s="1"/>
  <c r="W97" i="7"/>
  <c r="T97" i="7"/>
  <c r="P97" i="7"/>
  <c r="Q97" i="7" s="1"/>
  <c r="W96" i="7"/>
  <c r="T96" i="7"/>
  <c r="P96" i="7"/>
  <c r="Q96" i="7" s="1"/>
  <c r="W95" i="7"/>
  <c r="T95" i="7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W80" i="7"/>
  <c r="T80" i="7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P76" i="7"/>
  <c r="Q76" i="7" s="1"/>
  <c r="M76" i="7"/>
  <c r="W75" i="7"/>
  <c r="T75" i="7"/>
  <c r="P75" i="7"/>
  <c r="Q75" i="7" s="1"/>
  <c r="M75" i="7"/>
  <c r="W74" i="7"/>
  <c r="T74" i="7"/>
  <c r="P74" i="7"/>
  <c r="Q74" i="7" s="1"/>
  <c r="M74" i="7"/>
  <c r="W73" i="7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P69" i="7"/>
  <c r="Q69" i="7" s="1"/>
  <c r="M69" i="7"/>
  <c r="W68" i="7"/>
  <c r="T68" i="7"/>
  <c r="P68" i="7"/>
  <c r="Q68" i="7" s="1"/>
  <c r="M68" i="7"/>
  <c r="W67" i="7"/>
  <c r="T67" i="7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K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W56" i="7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T52" i="7"/>
  <c r="P52" i="7"/>
  <c r="Q52" i="7" s="1"/>
  <c r="M52" i="7"/>
  <c r="K52" i="7"/>
  <c r="W51" i="7"/>
  <c r="T51" i="7"/>
  <c r="P51" i="7"/>
  <c r="Q51" i="7" s="1"/>
  <c r="M51" i="7"/>
  <c r="W50" i="7"/>
  <c r="T50" i="7"/>
  <c r="P50" i="7"/>
  <c r="Q50" i="7" s="1"/>
  <c r="M50" i="7"/>
  <c r="W49" i="7"/>
  <c r="T49" i="7"/>
  <c r="P49" i="7"/>
  <c r="Q49" i="7" s="1"/>
  <c r="M49" i="7"/>
  <c r="K49" i="7"/>
  <c r="W48" i="7"/>
  <c r="T48" i="7"/>
  <c r="P48" i="7"/>
  <c r="Q48" i="7" s="1"/>
  <c r="M48" i="7"/>
  <c r="W47" i="7"/>
  <c r="T47" i="7"/>
  <c r="P47" i="7"/>
  <c r="Q47" i="7" s="1"/>
  <c r="M47" i="7"/>
  <c r="W46" i="7"/>
  <c r="T46" i="7"/>
  <c r="P46" i="7"/>
  <c r="Q46" i="7" s="1"/>
  <c r="M46" i="7"/>
  <c r="W45" i="7"/>
  <c r="T45" i="7"/>
  <c r="P45" i="7"/>
  <c r="Q45" i="7" s="1"/>
  <c r="M45" i="7"/>
  <c r="K45" i="7"/>
  <c r="W44" i="7"/>
  <c r="T44" i="7"/>
  <c r="P44" i="7"/>
  <c r="Q44" i="7" s="1"/>
  <c r="K44" i="7"/>
  <c r="W43" i="7"/>
  <c r="T43" i="7"/>
  <c r="P43" i="7"/>
  <c r="Q43" i="7" s="1"/>
  <c r="M43" i="7"/>
  <c r="W42" i="7"/>
  <c r="T42" i="7"/>
  <c r="P42" i="7"/>
  <c r="Q42" i="7" s="1"/>
  <c r="M42" i="7"/>
  <c r="W41" i="7"/>
  <c r="T41" i="7"/>
  <c r="P41" i="7"/>
  <c r="Q41" i="7" s="1"/>
  <c r="M41" i="7"/>
  <c r="W40" i="7"/>
  <c r="T40" i="7"/>
  <c r="P40" i="7"/>
  <c r="Q40" i="7" s="1"/>
  <c r="M40" i="7"/>
  <c r="W39" i="7"/>
  <c r="T39" i="7"/>
  <c r="P39" i="7"/>
  <c r="Q39" i="7" s="1"/>
  <c r="M39" i="7"/>
  <c r="W38" i="7"/>
  <c r="T38" i="7"/>
  <c r="P38" i="7"/>
  <c r="Q38" i="7" s="1"/>
  <c r="W37" i="7"/>
  <c r="T37" i="7"/>
  <c r="P37" i="7"/>
  <c r="Q37" i="7" s="1"/>
  <c r="W36" i="7"/>
  <c r="T36" i="7"/>
  <c r="P36" i="7"/>
  <c r="Q36" i="7" s="1"/>
  <c r="M36" i="7"/>
  <c r="K36" i="7"/>
  <c r="W35" i="7"/>
  <c r="T35" i="7"/>
  <c r="P35" i="7"/>
  <c r="Q35" i="7" s="1"/>
  <c r="W34" i="7"/>
  <c r="T34" i="7"/>
  <c r="P34" i="7"/>
  <c r="Q34" i="7" s="1"/>
  <c r="K34" i="7"/>
  <c r="W33" i="7"/>
  <c r="T33" i="7"/>
  <c r="P33" i="7"/>
  <c r="Q33" i="7" s="1"/>
  <c r="M33" i="7"/>
  <c r="K33" i="7"/>
  <c r="W32" i="7"/>
  <c r="T32" i="7"/>
  <c r="P32" i="7"/>
  <c r="Q32" i="7" s="1"/>
  <c r="K32" i="7"/>
  <c r="W31" i="7"/>
  <c r="T31" i="7"/>
  <c r="P31" i="7"/>
  <c r="Q31" i="7" s="1"/>
  <c r="W30" i="7"/>
  <c r="T30" i="7"/>
  <c r="P30" i="7"/>
  <c r="Q30" i="7" s="1"/>
  <c r="K30" i="7"/>
  <c r="W29" i="7"/>
  <c r="T29" i="7"/>
  <c r="P29" i="7"/>
  <c r="Q29" i="7" s="1"/>
  <c r="W28" i="7"/>
  <c r="T28" i="7"/>
  <c r="P28" i="7"/>
  <c r="Q28" i="7" s="1"/>
  <c r="W27" i="7"/>
  <c r="T27" i="7"/>
  <c r="P27" i="7"/>
  <c r="Q27" i="7" s="1"/>
  <c r="W26" i="7"/>
  <c r="T26" i="7"/>
  <c r="P26" i="7"/>
  <c r="Q26" i="7" s="1"/>
  <c r="W25" i="7"/>
  <c r="T25" i="7"/>
  <c r="P25" i="7"/>
  <c r="Q25" i="7" s="1"/>
  <c r="M25" i="7"/>
  <c r="W24" i="7"/>
  <c r="T24" i="7"/>
  <c r="P24" i="7"/>
  <c r="Q24" i="7" s="1"/>
  <c r="M24" i="7"/>
  <c r="W23" i="7"/>
  <c r="T23" i="7"/>
  <c r="P23" i="7"/>
  <c r="Q23" i="7" s="1"/>
  <c r="M23" i="7"/>
  <c r="K23" i="7"/>
  <c r="W22" i="7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K19" i="7"/>
  <c r="W18" i="7"/>
  <c r="T18" i="7"/>
  <c r="P18" i="7"/>
  <c r="Q18" i="7" s="1"/>
  <c r="M18" i="7"/>
  <c r="W17" i="7"/>
  <c r="T17" i="7"/>
  <c r="P17" i="7"/>
  <c r="Q17" i="7" s="1"/>
  <c r="M17" i="7"/>
  <c r="W16" i="7"/>
  <c r="T16" i="7"/>
  <c r="P16" i="7"/>
  <c r="Q16" i="7" s="1"/>
  <c r="M16" i="7"/>
  <c r="W15" i="7"/>
  <c r="T15" i="7"/>
  <c r="P15" i="7"/>
  <c r="Q15" i="7" s="1"/>
  <c r="W14" i="7"/>
  <c r="T14" i="7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K12" i="7"/>
  <c r="W11" i="7"/>
  <c r="T11" i="7"/>
  <c r="P11" i="7"/>
  <c r="Q11" i="7" s="1"/>
  <c r="M11" i="7"/>
  <c r="W10" i="7"/>
  <c r="T10" i="7"/>
  <c r="P10" i="7"/>
  <c r="Q10" i="7" s="1"/>
  <c r="M10" i="7"/>
  <c r="W9" i="7"/>
  <c r="T9" i="7"/>
  <c r="P9" i="7"/>
  <c r="Q9" i="7" s="1"/>
  <c r="M9" i="7"/>
  <c r="W8" i="7"/>
  <c r="T8" i="7"/>
  <c r="P8" i="7"/>
  <c r="Q8" i="7" s="1"/>
  <c r="M8" i="7"/>
  <c r="W7" i="7"/>
  <c r="T7" i="7"/>
  <c r="P7" i="7"/>
  <c r="Q7" i="7" s="1"/>
  <c r="M7" i="7"/>
  <c r="W6" i="7"/>
  <c r="T6" i="7"/>
  <c r="P6" i="7"/>
  <c r="Q6" i="7" s="1"/>
  <c r="M6" i="7"/>
  <c r="W5" i="7"/>
  <c r="T5" i="7"/>
  <c r="P5" i="7"/>
  <c r="Q5" i="7" s="1"/>
  <c r="M5" i="7"/>
  <c r="W4" i="7"/>
  <c r="T4" i="7"/>
  <c r="P4" i="7"/>
  <c r="Q4" i="7" s="1"/>
  <c r="M4" i="7"/>
  <c r="W3" i="7"/>
  <c r="T3" i="7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T546" i="1"/>
  <c r="W546" i="1"/>
  <c r="T545" i="1"/>
  <c r="W545" i="1"/>
  <c r="T544" i="1"/>
  <c r="W544" i="1"/>
  <c r="T543" i="1"/>
  <c r="W543" i="1"/>
  <c r="T542" i="1"/>
  <c r="W542" i="1"/>
  <c r="T541" i="1"/>
  <c r="W541" i="1"/>
  <c r="T540" i="1"/>
  <c r="W540" i="1"/>
  <c r="T539" i="1"/>
  <c r="W539" i="1"/>
  <c r="T538" i="1"/>
  <c r="W538" i="1"/>
  <c r="T537" i="1"/>
  <c r="W537" i="1"/>
  <c r="T536" i="1"/>
  <c r="W536" i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3" i="1"/>
  <c r="Q523" i="1" s="1"/>
  <c r="P524" i="1"/>
  <c r="Q524" i="1" s="1"/>
  <c r="T524" i="1"/>
  <c r="W524" i="1"/>
  <c r="T523" i="1"/>
  <c r="W523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80" i="4"/>
  <c r="B379" i="4"/>
  <c r="K399" i="7" s="1"/>
  <c r="B377" i="4"/>
  <c r="B378" i="4"/>
  <c r="B376" i="4"/>
  <c r="B375" i="4"/>
  <c r="K333" i="7" s="1"/>
  <c r="B374" i="4"/>
  <c r="K329" i="7" s="1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K142" i="7" s="1"/>
  <c r="B347" i="4"/>
  <c r="K121" i="7" s="1"/>
  <c r="B345" i="4"/>
  <c r="K93" i="1" s="1"/>
  <c r="B346" i="4"/>
  <c r="B340" i="4"/>
  <c r="B341" i="4"/>
  <c r="K77" i="7" s="1"/>
  <c r="B342" i="4"/>
  <c r="K78" i="1" s="1"/>
  <c r="B343" i="4"/>
  <c r="B344" i="4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48" i="7" s="1"/>
  <c r="K399" i="1"/>
  <c r="K232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B12" i="4"/>
  <c r="B13" i="4"/>
  <c r="B14" i="4"/>
  <c r="B15" i="4"/>
  <c r="B16" i="4"/>
  <c r="K73" i="7" s="1"/>
  <c r="B17" i="4"/>
  <c r="B18" i="4"/>
  <c r="K75" i="1" s="1"/>
  <c r="B19" i="4"/>
  <c r="B20" i="4"/>
  <c r="B21" i="4"/>
  <c r="B22" i="4"/>
  <c r="K98" i="1" s="1"/>
  <c r="B23" i="4"/>
  <c r="B24" i="4"/>
  <c r="B25" i="4"/>
  <c r="K108" i="7" s="1"/>
  <c r="B26" i="4"/>
  <c r="K109" i="7" s="1"/>
  <c r="B27" i="4"/>
  <c r="B28" i="4"/>
  <c r="K111" i="7" s="1"/>
  <c r="B29" i="4"/>
  <c r="B30" i="4"/>
  <c r="K113" i="1" s="1"/>
  <c r="B31" i="4"/>
  <c r="B32" i="4"/>
  <c r="B33" i="4"/>
  <c r="B34" i="4"/>
  <c r="B35" i="4"/>
  <c r="K271" i="7" s="1"/>
  <c r="B36" i="4"/>
  <c r="K272" i="7" s="1"/>
  <c r="B37" i="4"/>
  <c r="B38" i="4"/>
  <c r="B39" i="4"/>
  <c r="B40" i="4"/>
  <c r="B41" i="4"/>
  <c r="B42" i="4"/>
  <c r="B43" i="4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K43" i="7" s="1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K141" i="1" s="1"/>
  <c r="B107" i="4"/>
  <c r="B108" i="4"/>
  <c r="K241" i="7" s="1"/>
  <c r="B109" i="4"/>
  <c r="B110" i="4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B144" i="4"/>
  <c r="B145" i="4"/>
  <c r="B146" i="4"/>
  <c r="K331" i="7" s="1"/>
  <c r="B147" i="4"/>
  <c r="B148" i="4"/>
  <c r="B149" i="4"/>
  <c r="B150" i="4"/>
  <c r="B151" i="4"/>
  <c r="B152" i="4"/>
  <c r="B153" i="4"/>
  <c r="B154" i="4"/>
  <c r="K3" i="1" s="1"/>
  <c r="B155" i="4"/>
  <c r="B156" i="4"/>
  <c r="K35" i="7" s="1"/>
  <c r="B157" i="4"/>
  <c r="B158" i="4"/>
  <c r="B159" i="4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B168" i="4"/>
  <c r="K61" i="7" s="1"/>
  <c r="B169" i="4"/>
  <c r="B170" i="4"/>
  <c r="B171" i="4"/>
  <c r="B172" i="4"/>
  <c r="B173" i="4"/>
  <c r="B174" i="4"/>
  <c r="B175" i="4"/>
  <c r="B176" i="4"/>
  <c r="B177" i="4"/>
  <c r="B178" i="4"/>
  <c r="B179" i="4"/>
  <c r="B180" i="4"/>
  <c r="B181" i="4"/>
  <c r="B182" i="4"/>
  <c r="B183" i="4"/>
  <c r="B184" i="4"/>
  <c r="B185" i="4"/>
  <c r="B186" i="4"/>
  <c r="B187" i="4"/>
  <c r="B188" i="4"/>
  <c r="B189" i="4"/>
  <c r="B190" i="4"/>
  <c r="B191" i="4"/>
  <c r="B192" i="4"/>
  <c r="B193" i="4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B214" i="4"/>
  <c r="K95" i="1" s="1"/>
  <c r="B215" i="4"/>
  <c r="K99" i="7" s="1"/>
  <c r="B216" i="4"/>
  <c r="K100" i="7" s="1"/>
  <c r="B217" i="4"/>
  <c r="B218" i="4"/>
  <c r="K101" i="1" s="1"/>
  <c r="B219" i="4"/>
  <c r="B220" i="4"/>
  <c r="B221" i="4"/>
  <c r="B222" i="4"/>
  <c r="B223" i="4"/>
  <c r="B224" i="4"/>
  <c r="B225" i="4"/>
  <c r="K116" i="7" s="1"/>
  <c r="B226" i="4"/>
  <c r="K117" i="7" s="1"/>
  <c r="B227" i="4"/>
  <c r="B228" i="4"/>
  <c r="B229" i="4"/>
  <c r="K120" i="7" s="1"/>
  <c r="B230" i="4"/>
  <c r="B231" i="4"/>
  <c r="B232" i="4"/>
  <c r="B233" i="4"/>
  <c r="B234" i="4"/>
  <c r="B235" i="4"/>
  <c r="B236" i="4"/>
  <c r="K145" i="7" s="1"/>
  <c r="B237" i="4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B251" i="4"/>
  <c r="B252" i="4"/>
  <c r="B253" i="4"/>
  <c r="K161" i="7" s="1"/>
  <c r="B254" i="4"/>
  <c r="B255" i="4"/>
  <c r="B256" i="4"/>
  <c r="B257" i="4"/>
  <c r="B258" i="4"/>
  <c r="B259" i="4"/>
  <c r="B260" i="4"/>
  <c r="B261" i="4"/>
  <c r="B262" i="4"/>
  <c r="B263" i="4"/>
  <c r="B264" i="4"/>
  <c r="B265" i="4"/>
  <c r="K180" i="7" s="1"/>
  <c r="B266" i="4"/>
  <c r="B267" i="4"/>
  <c r="B268" i="4"/>
  <c r="B269" i="4"/>
  <c r="K197" i="7" s="1"/>
  <c r="B270" i="4"/>
  <c r="B271" i="4"/>
  <c r="B272" i="4"/>
  <c r="B273" i="4"/>
  <c r="K205" i="7" s="1"/>
  <c r="B274" i="4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B285" i="4"/>
  <c r="B286" i="4"/>
  <c r="B287" i="4"/>
  <c r="B288" i="4"/>
  <c r="K282" i="7" s="1"/>
  <c r="B289" i="4"/>
  <c r="K283" i="7" s="1"/>
  <c r="B290" i="4"/>
  <c r="B291" i="4"/>
  <c r="B292" i="4"/>
  <c r="B293" i="4"/>
  <c r="B294" i="4"/>
  <c r="B295" i="4"/>
  <c r="K395" i="7" s="1"/>
  <c r="B296" i="4"/>
  <c r="K298" i="7" s="1"/>
  <c r="B297" i="4"/>
  <c r="B298" i="4"/>
  <c r="B299" i="4"/>
  <c r="B300" i="4"/>
  <c r="B301" i="4"/>
  <c r="B302" i="4"/>
  <c r="B303" i="4"/>
  <c r="B304" i="4"/>
  <c r="K304" i="7" s="1"/>
  <c r="B305" i="4"/>
  <c r="K305" i="7" s="1"/>
  <c r="B306" i="4"/>
  <c r="B307" i="4"/>
  <c r="B308" i="4"/>
  <c r="B309" i="4"/>
  <c r="B310" i="4"/>
  <c r="B311" i="4"/>
  <c r="B312" i="4"/>
  <c r="B313" i="4"/>
  <c r="B314" i="4"/>
  <c r="B315" i="4"/>
  <c r="B316" i="4"/>
  <c r="K336" i="7" s="1"/>
  <c r="B317" i="4"/>
  <c r="B318" i="4"/>
  <c r="B319" i="4"/>
  <c r="B320" i="4"/>
  <c r="B321" i="4"/>
  <c r="B322" i="4"/>
  <c r="B323" i="4"/>
  <c r="B324" i="4"/>
  <c r="B325" i="4"/>
  <c r="B326" i="4"/>
  <c r="B327" i="4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Q378" i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12" i="1"/>
  <c r="K17" i="1"/>
  <c r="K19" i="1"/>
  <c r="K22" i="1"/>
  <c r="K23" i="1"/>
  <c r="K30" i="1"/>
  <c r="K32" i="1"/>
  <c r="K33" i="1"/>
  <c r="K34" i="1"/>
  <c r="K35" i="1"/>
  <c r="K36" i="1"/>
  <c r="K44" i="1"/>
  <c r="K45" i="1"/>
  <c r="K48" i="1"/>
  <c r="K49" i="1"/>
  <c r="K52" i="1"/>
  <c r="K58" i="1"/>
  <c r="K60" i="1"/>
  <c r="K99" i="1"/>
  <c r="K111" i="1"/>
  <c r="K123" i="1"/>
  <c r="K126" i="1"/>
  <c r="K144" i="1"/>
  <c r="K145" i="1"/>
  <c r="K146" i="1"/>
  <c r="K150" i="1"/>
  <c r="K156" i="1"/>
  <c r="K160" i="1"/>
  <c r="K167" i="1"/>
  <c r="K168" i="1"/>
  <c r="K169" i="1"/>
  <c r="K170" i="1"/>
  <c r="K173" i="1"/>
  <c r="K174" i="1"/>
  <c r="K175" i="1"/>
  <c r="K176" i="1"/>
  <c r="K177" i="1"/>
  <c r="K179" i="1"/>
  <c r="K189" i="1"/>
  <c r="K190" i="1"/>
  <c r="K192" i="1"/>
  <c r="K193" i="1"/>
  <c r="K194" i="1"/>
  <c r="K200" i="1"/>
  <c r="K207" i="1"/>
  <c r="K208" i="1"/>
  <c r="K209" i="1"/>
  <c r="K210" i="1"/>
  <c r="K211" i="1"/>
  <c r="K214" i="1"/>
  <c r="K215" i="1"/>
  <c r="K219" i="1"/>
  <c r="K221" i="1"/>
  <c r="K222" i="1"/>
  <c r="K229" i="1"/>
  <c r="K231" i="1"/>
  <c r="K233" i="1"/>
  <c r="K235" i="1"/>
  <c r="K238" i="1"/>
  <c r="K240" i="1"/>
  <c r="K242" i="1"/>
  <c r="K248" i="1"/>
  <c r="K250" i="1"/>
  <c r="K251" i="1"/>
  <c r="K255" i="1"/>
  <c r="K256" i="1"/>
  <c r="K261" i="1"/>
  <c r="K262" i="1"/>
  <c r="K263" i="1"/>
  <c r="K264" i="1"/>
  <c r="K265" i="1"/>
  <c r="K266" i="1"/>
  <c r="K267" i="1"/>
  <c r="K268" i="1"/>
  <c r="K270" i="1"/>
  <c r="K274" i="1"/>
  <c r="K275" i="1"/>
  <c r="K285" i="1"/>
  <c r="K287" i="1"/>
  <c r="K288" i="1"/>
  <c r="K293" i="1"/>
  <c r="K294" i="1"/>
  <c r="K298" i="1"/>
  <c r="K303" i="1"/>
  <c r="K310" i="1"/>
  <c r="K311" i="1"/>
  <c r="K312" i="1"/>
  <c r="K313" i="1"/>
  <c r="K314" i="1"/>
  <c r="K315" i="1"/>
  <c r="K316" i="1"/>
  <c r="K319" i="1"/>
  <c r="K320" i="1"/>
  <c r="K321" i="1"/>
  <c r="K327" i="1"/>
  <c r="K328" i="1"/>
  <c r="K329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M61" i="3" s="1"/>
  <c r="P233" i="1"/>
  <c r="L237" i="3" l="1"/>
  <c r="M237" i="3" s="1"/>
  <c r="L236" i="3"/>
  <c r="M236" i="3" s="1"/>
  <c r="L235" i="3"/>
  <c r="M235" i="3" s="1"/>
  <c r="L234" i="3"/>
  <c r="M234" i="3" s="1"/>
  <c r="Y573" i="1"/>
  <c r="Z573" i="1" s="1"/>
  <c r="M573" i="1" s="1"/>
  <c r="Y572" i="1"/>
  <c r="Z572" i="1" s="1"/>
  <c r="M572" i="1" s="1"/>
  <c r="X573" i="1"/>
  <c r="X572" i="1"/>
  <c r="Y571" i="1"/>
  <c r="Z571" i="1" s="1"/>
  <c r="M571" i="1" s="1"/>
  <c r="X571" i="1"/>
  <c r="M227" i="3"/>
  <c r="AA559" i="1"/>
  <c r="Y555" i="1"/>
  <c r="Y567" i="1"/>
  <c r="Z567" i="1" s="1"/>
  <c r="M567" i="1" s="1"/>
  <c r="X563" i="1"/>
  <c r="Y563" i="1"/>
  <c r="Y559" i="1"/>
  <c r="AA555" i="1"/>
  <c r="X567" i="1"/>
  <c r="K51" i="1"/>
  <c r="I50" i="5" s="1"/>
  <c r="K59" i="1"/>
  <c r="I58" i="5" s="1"/>
  <c r="AA23" i="7"/>
  <c r="Y24" i="7"/>
  <c r="AA25" i="7"/>
  <c r="Y36" i="7"/>
  <c r="Y98" i="7"/>
  <c r="Z98" i="7" s="1"/>
  <c r="Y102" i="7"/>
  <c r="Y107" i="7"/>
  <c r="Z107" i="7" s="1"/>
  <c r="X168" i="7"/>
  <c r="Y182" i="7"/>
  <c r="X236" i="7"/>
  <c r="X238" i="7"/>
  <c r="X262" i="7"/>
  <c r="Y274" i="7"/>
  <c r="AA380" i="7"/>
  <c r="Y381" i="7"/>
  <c r="Y385" i="7"/>
  <c r="X389" i="7"/>
  <c r="X410" i="7"/>
  <c r="X506" i="7"/>
  <c r="Y537" i="7"/>
  <c r="Z537" i="7" s="1"/>
  <c r="Y545" i="7"/>
  <c r="Z545" i="7" s="1"/>
  <c r="K245" i="1"/>
  <c r="I245" i="5" s="1"/>
  <c r="K73" i="1"/>
  <c r="I72" i="5" s="1"/>
  <c r="X10" i="7"/>
  <c r="Y52" i="7"/>
  <c r="Y56" i="7"/>
  <c r="X126" i="7"/>
  <c r="X198" i="7"/>
  <c r="Y285" i="7"/>
  <c r="Y307" i="7"/>
  <c r="X348" i="7"/>
  <c r="X352" i="7"/>
  <c r="X360" i="7"/>
  <c r="X361" i="7"/>
  <c r="Y463" i="7"/>
  <c r="Y473" i="7"/>
  <c r="X26" i="7"/>
  <c r="Y31" i="7"/>
  <c r="Z31" i="7" s="1"/>
  <c r="M31" i="7" s="1"/>
  <c r="Y35" i="7"/>
  <c r="Z35" i="7" s="1"/>
  <c r="X102" i="7"/>
  <c r="Y121" i="7"/>
  <c r="AA185" i="7"/>
  <c r="Y186" i="7"/>
  <c r="Y459" i="7"/>
  <c r="X493" i="7"/>
  <c r="AA494" i="7"/>
  <c r="Y319" i="7"/>
  <c r="X328" i="7"/>
  <c r="Y330" i="7"/>
  <c r="Y332" i="7"/>
  <c r="Y334" i="7"/>
  <c r="Y427" i="7"/>
  <c r="K333" i="1"/>
  <c r="I333" i="5" s="1"/>
  <c r="K325" i="1"/>
  <c r="I325" i="5" s="1"/>
  <c r="K304" i="1"/>
  <c r="I304" i="5" s="1"/>
  <c r="K286" i="1"/>
  <c r="I286" i="5" s="1"/>
  <c r="K272" i="1"/>
  <c r="I272" i="5" s="1"/>
  <c r="K237" i="1"/>
  <c r="I237" i="5" s="1"/>
  <c r="K216" i="1"/>
  <c r="I216" i="5" s="1"/>
  <c r="K205" i="1"/>
  <c r="I205" i="5" s="1"/>
  <c r="K182" i="1"/>
  <c r="K108" i="1"/>
  <c r="I108" i="5" s="1"/>
  <c r="K64" i="1"/>
  <c r="I63" i="5" s="1"/>
  <c r="Y3" i="7"/>
  <c r="AA4" i="7"/>
  <c r="Y8" i="7"/>
  <c r="X96" i="7"/>
  <c r="AA127" i="7"/>
  <c r="Y129" i="7"/>
  <c r="X131" i="7"/>
  <c r="X139" i="7"/>
  <c r="Y141" i="7"/>
  <c r="X143" i="7"/>
  <c r="AA154" i="7"/>
  <c r="Y177" i="7"/>
  <c r="AA178" i="7"/>
  <c r="Y203" i="7"/>
  <c r="AA205" i="7"/>
  <c r="AA240" i="7"/>
  <c r="Y241" i="7"/>
  <c r="Y289" i="7"/>
  <c r="X291" i="7"/>
  <c r="Y313" i="7"/>
  <c r="Y314" i="7"/>
  <c r="Y322" i="7"/>
  <c r="X390" i="7"/>
  <c r="AA402" i="7"/>
  <c r="Y403" i="7"/>
  <c r="Y404" i="7"/>
  <c r="X417" i="7"/>
  <c r="AA419" i="7"/>
  <c r="X464" i="7"/>
  <c r="X466" i="7"/>
  <c r="X468" i="7"/>
  <c r="X473" i="7"/>
  <c r="Y475" i="7"/>
  <c r="X477" i="7"/>
  <c r="Y486" i="7"/>
  <c r="Z486" i="7" s="1"/>
  <c r="M486" i="7" s="1"/>
  <c r="X488" i="7"/>
  <c r="Y525" i="7"/>
  <c r="X527" i="7"/>
  <c r="Y530" i="7"/>
  <c r="Y535" i="7"/>
  <c r="Z535" i="7" s="1"/>
  <c r="X539" i="7"/>
  <c r="Y547" i="7"/>
  <c r="Z547" i="7" s="1"/>
  <c r="K323" i="1"/>
  <c r="I323" i="5" s="1"/>
  <c r="K290" i="1"/>
  <c r="I290" i="5" s="1"/>
  <c r="K241" i="1"/>
  <c r="I241" i="5" s="1"/>
  <c r="K201" i="1"/>
  <c r="K100" i="1"/>
  <c r="I99" i="5" s="1"/>
  <c r="K7" i="1"/>
  <c r="I6" i="5" s="1"/>
  <c r="X38" i="7"/>
  <c r="AA40" i="7"/>
  <c r="X41" i="7"/>
  <c r="AA63" i="7"/>
  <c r="AA67" i="7"/>
  <c r="AA69" i="7"/>
  <c r="AA74" i="7"/>
  <c r="X76" i="7"/>
  <c r="Y80" i="7"/>
  <c r="AA110" i="7"/>
  <c r="X285" i="7"/>
  <c r="X294" i="7"/>
  <c r="X298" i="7"/>
  <c r="X302" i="7"/>
  <c r="AA315" i="7"/>
  <c r="AA316" i="7"/>
  <c r="X406" i="7"/>
  <c r="Y411" i="7"/>
  <c r="Z411" i="7" s="1"/>
  <c r="Y412" i="7"/>
  <c r="X480" i="7"/>
  <c r="Y482" i="7"/>
  <c r="Y507" i="7"/>
  <c r="Y512" i="7"/>
  <c r="Y517" i="7"/>
  <c r="X521" i="7"/>
  <c r="Y557" i="1"/>
  <c r="X565" i="1"/>
  <c r="Y565" i="1"/>
  <c r="AA565" i="1" s="1"/>
  <c r="X569" i="1"/>
  <c r="Y561" i="1"/>
  <c r="Z561" i="1" s="1"/>
  <c r="AA561" i="1" s="1"/>
  <c r="AA557" i="1"/>
  <c r="M563" i="1"/>
  <c r="AA563" i="1"/>
  <c r="Y569" i="1"/>
  <c r="Z569" i="1" s="1"/>
  <c r="X568" i="1"/>
  <c r="X564" i="1"/>
  <c r="Y560" i="1"/>
  <c r="Z560" i="1" s="1"/>
  <c r="AA560" i="1" s="1"/>
  <c r="Y556" i="1"/>
  <c r="X570" i="1"/>
  <c r="X566" i="1"/>
  <c r="X562" i="1"/>
  <c r="Y558" i="1"/>
  <c r="AA558" i="1"/>
  <c r="Y570" i="1"/>
  <c r="Y566" i="1"/>
  <c r="Z566" i="1" s="1"/>
  <c r="Y562" i="1"/>
  <c r="Z562" i="1" s="1"/>
  <c r="X561" i="1"/>
  <c r="X554" i="1"/>
  <c r="AA556" i="1"/>
  <c r="Y568" i="1"/>
  <c r="Z568" i="1" s="1"/>
  <c r="Y564" i="1"/>
  <c r="X553" i="1"/>
  <c r="Y554" i="1"/>
  <c r="AA554" i="1" s="1"/>
  <c r="Y551" i="1"/>
  <c r="Z551" i="1" s="1"/>
  <c r="AA551" i="1" s="1"/>
  <c r="X552" i="1"/>
  <c r="Y553" i="1"/>
  <c r="AA553" i="1" s="1"/>
  <c r="M554" i="1"/>
  <c r="Y550" i="1"/>
  <c r="Z550" i="1" s="1"/>
  <c r="M550" i="1" s="1"/>
  <c r="X534" i="1"/>
  <c r="H221" i="3" s="1"/>
  <c r="I221" i="3" s="1"/>
  <c r="Y552" i="1"/>
  <c r="M552" i="1" s="1"/>
  <c r="AA534" i="1"/>
  <c r="Y534" i="1"/>
  <c r="X551" i="1"/>
  <c r="X549" i="1"/>
  <c r="Y549" i="1"/>
  <c r="Z549" i="1" s="1"/>
  <c r="M549" i="1" s="1"/>
  <c r="X550" i="1"/>
  <c r="X548" i="1"/>
  <c r="Y548" i="1"/>
  <c r="Z548" i="1" s="1"/>
  <c r="AA548" i="1" s="1"/>
  <c r="X22" i="7"/>
  <c r="Y43" i="7"/>
  <c r="X97" i="7"/>
  <c r="X123" i="7"/>
  <c r="AA175" i="7"/>
  <c r="X176" i="7"/>
  <c r="X202" i="7"/>
  <c r="Y204" i="7"/>
  <c r="AA235" i="7"/>
  <c r="Y536" i="7"/>
  <c r="Z536" i="7" s="1"/>
  <c r="K153" i="1"/>
  <c r="I153" i="5" s="1"/>
  <c r="K62" i="1"/>
  <c r="I61" i="5" s="1"/>
  <c r="K50" i="1"/>
  <c r="I49" i="5" s="1"/>
  <c r="K26" i="1"/>
  <c r="I25" i="5" s="1"/>
  <c r="K336" i="1"/>
  <c r="I336" i="5" s="1"/>
  <c r="K247" i="1"/>
  <c r="I247" i="5" s="1"/>
  <c r="K142" i="1"/>
  <c r="I142" i="5" s="1"/>
  <c r="K109" i="1"/>
  <c r="K86" i="1"/>
  <c r="I85" i="5" s="1"/>
  <c r="K61" i="1"/>
  <c r="I60" i="5" s="1"/>
  <c r="K54" i="1"/>
  <c r="I53" i="5" s="1"/>
  <c r="K41" i="1"/>
  <c r="I40" i="5" s="1"/>
  <c r="X6" i="7"/>
  <c r="Y16" i="7"/>
  <c r="AA17" i="7"/>
  <c r="Y29" i="7"/>
  <c r="Z29" i="7" s="1"/>
  <c r="X36" i="7"/>
  <c r="Y37" i="7"/>
  <c r="Z37" i="7" s="1"/>
  <c r="AA37" i="7" s="1"/>
  <c r="Y46" i="7"/>
  <c r="Y48" i="7"/>
  <c r="AA49" i="7"/>
  <c r="AA50" i="7"/>
  <c r="Y68" i="7"/>
  <c r="Y73" i="7"/>
  <c r="AA90" i="7"/>
  <c r="AA95" i="7"/>
  <c r="Y106" i="7"/>
  <c r="Z106" i="7" s="1"/>
  <c r="Y115" i="7"/>
  <c r="Y118" i="7"/>
  <c r="X145" i="7"/>
  <c r="X148" i="7"/>
  <c r="AA186" i="7"/>
  <c r="Y188" i="7"/>
  <c r="X189" i="7"/>
  <c r="X210" i="7"/>
  <c r="AA224" i="7"/>
  <c r="X226" i="7"/>
  <c r="Y248" i="7"/>
  <c r="Y311" i="7"/>
  <c r="Y321" i="7"/>
  <c r="Y371" i="7"/>
  <c r="Z371" i="7" s="1"/>
  <c r="Y375" i="7"/>
  <c r="Z375" i="7" s="1"/>
  <c r="AA375" i="7" s="1"/>
  <c r="Y379" i="7"/>
  <c r="Z379" i="7" s="1"/>
  <c r="Y382" i="7"/>
  <c r="X385" i="7"/>
  <c r="Y438" i="7"/>
  <c r="X458" i="7"/>
  <c r="Y476" i="7"/>
  <c r="Y509" i="7"/>
  <c r="X511" i="7"/>
  <c r="X525" i="7"/>
  <c r="X14" i="7"/>
  <c r="Y27" i="7"/>
  <c r="Z27" i="7" s="1"/>
  <c r="X124" i="7"/>
  <c r="Y125" i="7"/>
  <c r="Y126" i="7"/>
  <c r="Y154" i="7"/>
  <c r="Y220" i="7"/>
  <c r="X241" i="7"/>
  <c r="X244" i="7"/>
  <c r="AA278" i="7"/>
  <c r="Y279" i="7"/>
  <c r="X281" i="7"/>
  <c r="AA282" i="7"/>
  <c r="Y305" i="7"/>
  <c r="X307" i="7"/>
  <c r="Y309" i="7"/>
  <c r="Y340" i="7"/>
  <c r="X353" i="7"/>
  <c r="Y355" i="7"/>
  <c r="X357" i="7"/>
  <c r="AA387" i="7"/>
  <c r="AA388" i="7"/>
  <c r="AA395" i="7"/>
  <c r="AA407" i="7"/>
  <c r="X423" i="7"/>
  <c r="Y430" i="7"/>
  <c r="Y452" i="7"/>
  <c r="X460" i="7"/>
  <c r="Y467" i="7"/>
  <c r="X470" i="7"/>
  <c r="Y471" i="7"/>
  <c r="Y489" i="7"/>
  <c r="Z489" i="7" s="1"/>
  <c r="Y490" i="7"/>
  <c r="Y501" i="7"/>
  <c r="X503" i="7"/>
  <c r="X512" i="7"/>
  <c r="Y515" i="7"/>
  <c r="Y518" i="7"/>
  <c r="Y522" i="7"/>
  <c r="Y523" i="7"/>
  <c r="Y534" i="7"/>
  <c r="Z534" i="7" s="1"/>
  <c r="AA242" i="7"/>
  <c r="Y293" i="7"/>
  <c r="AA320" i="7"/>
  <c r="AA422" i="7"/>
  <c r="K271" i="1"/>
  <c r="I271" i="5" s="1"/>
  <c r="K252" i="1"/>
  <c r="I252" i="5" s="1"/>
  <c r="K84" i="1"/>
  <c r="I83" i="5" s="1"/>
  <c r="Y547" i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I331" i="5" s="1"/>
  <c r="K326" i="1"/>
  <c r="K244" i="1"/>
  <c r="I244" i="5" s="1"/>
  <c r="K151" i="1"/>
  <c r="I151" i="5" s="1"/>
  <c r="K117" i="1"/>
  <c r="I117" i="5" s="1"/>
  <c r="K38" i="1"/>
  <c r="I37" i="5" s="1"/>
  <c r="K24" i="1"/>
  <c r="I23" i="5" s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I226" i="5" s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AA539" i="7" s="1"/>
  <c r="X542" i="7"/>
  <c r="X543" i="7"/>
  <c r="K397" i="1"/>
  <c r="I396" i="5" s="1"/>
  <c r="K397" i="7"/>
  <c r="K295" i="1"/>
  <c r="I295" i="5" s="1"/>
  <c r="K295" i="7"/>
  <c r="K21" i="1"/>
  <c r="I20" i="5" s="1"/>
  <c r="K21" i="7"/>
  <c r="K11" i="1"/>
  <c r="I10" i="5" s="1"/>
  <c r="K11" i="7"/>
  <c r="K422" i="1"/>
  <c r="I421" i="5" s="1"/>
  <c r="K422" i="7"/>
  <c r="K340" i="1"/>
  <c r="I340" i="5" s="1"/>
  <c r="K340" i="7"/>
  <c r="K163" i="1"/>
  <c r="I163" i="5" s="1"/>
  <c r="K163" i="7"/>
  <c r="K419" i="1"/>
  <c r="I418" i="5" s="1"/>
  <c r="K419" i="7"/>
  <c r="K195" i="1"/>
  <c r="I195" i="5" s="1"/>
  <c r="K195" i="7"/>
  <c r="K416" i="1"/>
  <c r="I415" i="5" s="1"/>
  <c r="K416" i="7"/>
  <c r="K368" i="1"/>
  <c r="I367" i="5" s="1"/>
  <c r="K368" i="7"/>
  <c r="K364" i="1"/>
  <c r="I363" i="5" s="1"/>
  <c r="K364" i="7"/>
  <c r="K360" i="1"/>
  <c r="I359" i="5" s="1"/>
  <c r="K360" i="7"/>
  <c r="K243" i="1"/>
  <c r="I243" i="5" s="1"/>
  <c r="K243" i="7"/>
  <c r="K129" i="1"/>
  <c r="I129" i="5" s="1"/>
  <c r="K129" i="7"/>
  <c r="K225" i="1"/>
  <c r="I225" i="5" s="1"/>
  <c r="K225" i="7"/>
  <c r="K31" i="1"/>
  <c r="I30" i="5" s="1"/>
  <c r="K31" i="7"/>
  <c r="K421" i="1"/>
  <c r="I420" i="5" s="1"/>
  <c r="K421" i="7"/>
  <c r="K401" i="1"/>
  <c r="I400" i="5" s="1"/>
  <c r="K401" i="7"/>
  <c r="K389" i="1"/>
  <c r="I388" i="5" s="1"/>
  <c r="K389" i="7"/>
  <c r="K338" i="1"/>
  <c r="I338" i="5" s="1"/>
  <c r="K338" i="7"/>
  <c r="K279" i="1"/>
  <c r="I279" i="5" s="1"/>
  <c r="K279" i="7"/>
  <c r="K74" i="1"/>
  <c r="I73" i="5" s="1"/>
  <c r="K74" i="7"/>
  <c r="K289" i="1"/>
  <c r="I289" i="5" s="1"/>
  <c r="K383" i="1"/>
  <c r="I382" i="5" s="1"/>
  <c r="K383" i="7"/>
  <c r="K352" i="1"/>
  <c r="I351" i="5" s="1"/>
  <c r="K352" i="7"/>
  <c r="K342" i="1"/>
  <c r="I342" i="5" s="1"/>
  <c r="K342" i="7"/>
  <c r="K335" i="1"/>
  <c r="I335" i="5" s="1"/>
  <c r="K335" i="7"/>
  <c r="K330" i="1"/>
  <c r="K330" i="7"/>
  <c r="K307" i="1"/>
  <c r="I307" i="5" s="1"/>
  <c r="K307" i="7"/>
  <c r="K302" i="1"/>
  <c r="K302" i="7"/>
  <c r="K405" i="1"/>
  <c r="I404" i="5" s="1"/>
  <c r="K405" i="7"/>
  <c r="K292" i="1"/>
  <c r="I292" i="5" s="1"/>
  <c r="K292" i="7"/>
  <c r="K258" i="1"/>
  <c r="I258" i="5" s="1"/>
  <c r="K258" i="7"/>
  <c r="K220" i="1"/>
  <c r="I220" i="5" s="1"/>
  <c r="K220" i="7"/>
  <c r="K217" i="1"/>
  <c r="I217" i="5" s="1"/>
  <c r="K217" i="7"/>
  <c r="K199" i="1"/>
  <c r="I199" i="5" s="1"/>
  <c r="K199" i="7"/>
  <c r="K181" i="1"/>
  <c r="I181" i="5" s="1"/>
  <c r="K181" i="7"/>
  <c r="K166" i="1"/>
  <c r="I166" i="5" s="1"/>
  <c r="K166" i="7"/>
  <c r="K164" i="1"/>
  <c r="I164" i="5" s="1"/>
  <c r="K164" i="7"/>
  <c r="K159" i="1"/>
  <c r="I159" i="5" s="1"/>
  <c r="K159" i="7"/>
  <c r="K155" i="1"/>
  <c r="I155" i="5" s="1"/>
  <c r="K155" i="7"/>
  <c r="K136" i="1"/>
  <c r="I136" i="5" s="1"/>
  <c r="K136" i="7"/>
  <c r="K118" i="1"/>
  <c r="I118" i="5" s="1"/>
  <c r="K118" i="7"/>
  <c r="K114" i="1"/>
  <c r="I114" i="5" s="1"/>
  <c r="K114" i="7"/>
  <c r="K102" i="1"/>
  <c r="I102" i="5" s="1"/>
  <c r="K102" i="7"/>
  <c r="K90" i="1"/>
  <c r="I89" i="5" s="1"/>
  <c r="K90" i="7"/>
  <c r="K85" i="1"/>
  <c r="I84" i="5" s="1"/>
  <c r="K85" i="7"/>
  <c r="K81" i="1"/>
  <c r="K81" i="7"/>
  <c r="K66" i="1"/>
  <c r="I65" i="5" s="1"/>
  <c r="K66" i="7"/>
  <c r="K6" i="1"/>
  <c r="I5" i="5" s="1"/>
  <c r="K6" i="7"/>
  <c r="K404" i="1"/>
  <c r="I403" i="5" s="1"/>
  <c r="K404" i="7"/>
  <c r="K386" i="1"/>
  <c r="I385" i="5" s="1"/>
  <c r="K386" i="7"/>
  <c r="K380" i="1"/>
  <c r="I379" i="5" s="1"/>
  <c r="K380" i="7"/>
  <c r="K184" i="1"/>
  <c r="I184" i="5" s="1"/>
  <c r="K184" i="7"/>
  <c r="K47" i="1"/>
  <c r="I46" i="5" s="1"/>
  <c r="K47" i="7"/>
  <c r="K39" i="1"/>
  <c r="I38" i="5" s="1"/>
  <c r="K39" i="7"/>
  <c r="K16" i="1"/>
  <c r="I15" i="5" s="1"/>
  <c r="K16" i="7"/>
  <c r="K25" i="1"/>
  <c r="I24" i="5" s="1"/>
  <c r="K25" i="7"/>
  <c r="K9" i="1"/>
  <c r="I8" i="5" s="1"/>
  <c r="K9" i="7"/>
  <c r="K382" i="1"/>
  <c r="I381" i="5" s="1"/>
  <c r="K382" i="7"/>
  <c r="K254" i="1"/>
  <c r="I254" i="5" s="1"/>
  <c r="K254" i="7"/>
  <c r="K423" i="1"/>
  <c r="I422" i="5" s="1"/>
  <c r="K423" i="7"/>
  <c r="K415" i="1"/>
  <c r="I414" i="5" s="1"/>
  <c r="K415" i="7"/>
  <c r="K131" i="1"/>
  <c r="I131" i="5" s="1"/>
  <c r="K131" i="7"/>
  <c r="K356" i="1"/>
  <c r="I355" i="5" s="1"/>
  <c r="K356" i="7"/>
  <c r="K417" i="1"/>
  <c r="I416" i="5" s="1"/>
  <c r="K417" i="7"/>
  <c r="K366" i="1"/>
  <c r="I365" i="5" s="1"/>
  <c r="K366" i="7"/>
  <c r="K362" i="1"/>
  <c r="I361" i="5" s="1"/>
  <c r="K362" i="7"/>
  <c r="K358" i="1"/>
  <c r="I357" i="5" s="1"/>
  <c r="K358" i="7"/>
  <c r="K143" i="1"/>
  <c r="I143" i="5" s="1"/>
  <c r="K143" i="7"/>
  <c r="K134" i="1"/>
  <c r="I134" i="5" s="1"/>
  <c r="K134" i="7"/>
  <c r="K127" i="1"/>
  <c r="I127" i="5" s="1"/>
  <c r="K127" i="7"/>
  <c r="K5" i="1"/>
  <c r="I4" i="5" s="1"/>
  <c r="K5" i="7"/>
  <c r="K191" i="1"/>
  <c r="I191" i="5" s="1"/>
  <c r="K191" i="7"/>
  <c r="K27" i="1"/>
  <c r="I26" i="5" s="1"/>
  <c r="K27" i="7"/>
  <c r="K14" i="1"/>
  <c r="I13" i="5" s="1"/>
  <c r="K14" i="7"/>
  <c r="K410" i="1"/>
  <c r="I409" i="5" s="1"/>
  <c r="K410" i="7"/>
  <c r="K398" i="1"/>
  <c r="I397" i="5" s="1"/>
  <c r="K398" i="7"/>
  <c r="K390" i="1"/>
  <c r="I389" i="5" s="1"/>
  <c r="K390" i="7"/>
  <c r="K388" i="1"/>
  <c r="I387" i="5" s="1"/>
  <c r="K388" i="7"/>
  <c r="K344" i="1"/>
  <c r="I344" i="5" s="1"/>
  <c r="K344" i="7"/>
  <c r="K322" i="1"/>
  <c r="I322" i="5" s="1"/>
  <c r="K322" i="7"/>
  <c r="K281" i="1"/>
  <c r="I281" i="5" s="1"/>
  <c r="K281" i="7"/>
  <c r="K277" i="1"/>
  <c r="I277" i="5" s="1"/>
  <c r="K277" i="7"/>
  <c r="K122" i="1"/>
  <c r="I122" i="5" s="1"/>
  <c r="K122" i="7"/>
  <c r="K110" i="1"/>
  <c r="I110" i="5" s="1"/>
  <c r="K110" i="7"/>
  <c r="K103" i="1"/>
  <c r="I103" i="5" s="1"/>
  <c r="K103" i="7"/>
  <c r="K89" i="1"/>
  <c r="I88" i="5" s="1"/>
  <c r="K89" i="7"/>
  <c r="K72" i="1"/>
  <c r="I71" i="5" s="1"/>
  <c r="K72" i="7"/>
  <c r="K376" i="1"/>
  <c r="I375" i="5" s="1"/>
  <c r="K376" i="7"/>
  <c r="K353" i="1"/>
  <c r="I352" i="5" s="1"/>
  <c r="K353" i="7"/>
  <c r="K224" i="1"/>
  <c r="I224" i="5" s="1"/>
  <c r="K224" i="7"/>
  <c r="K57" i="1"/>
  <c r="I56" i="5" s="1"/>
  <c r="K57" i="7"/>
  <c r="K53" i="1"/>
  <c r="I52" i="5" s="1"/>
  <c r="K53" i="7"/>
  <c r="K79" i="1"/>
  <c r="I78" i="5" s="1"/>
  <c r="K79" i="7"/>
  <c r="K94" i="1"/>
  <c r="I93" i="5" s="1"/>
  <c r="K94" i="7"/>
  <c r="K158" i="1"/>
  <c r="I158" i="5" s="1"/>
  <c r="K158" i="7"/>
  <c r="K188" i="1"/>
  <c r="I188" i="5" s="1"/>
  <c r="K188" i="7"/>
  <c r="K297" i="1"/>
  <c r="I297" i="5" s="1"/>
  <c r="K297" i="7"/>
  <c r="K378" i="1"/>
  <c r="I377" i="5" s="1"/>
  <c r="K378" i="7"/>
  <c r="K412" i="1"/>
  <c r="I411" i="5" s="1"/>
  <c r="K412" i="7"/>
  <c r="K350" i="1"/>
  <c r="I349" i="5" s="1"/>
  <c r="K350" i="7"/>
  <c r="K337" i="1"/>
  <c r="I337" i="5" s="1"/>
  <c r="K337" i="7"/>
  <c r="K309" i="1"/>
  <c r="I309" i="5" s="1"/>
  <c r="K309" i="7"/>
  <c r="K408" i="1"/>
  <c r="I407" i="5" s="1"/>
  <c r="K408" i="7"/>
  <c r="K106" i="1"/>
  <c r="I106" i="5" s="1"/>
  <c r="K106" i="7"/>
  <c r="K92" i="1"/>
  <c r="I91" i="5" s="1"/>
  <c r="K92" i="7"/>
  <c r="K87" i="1"/>
  <c r="I86" i="5" s="1"/>
  <c r="K87" i="7"/>
  <c r="K69" i="1"/>
  <c r="I68" i="5" s="1"/>
  <c r="K69" i="7"/>
  <c r="K393" i="1"/>
  <c r="I392" i="5" s="1"/>
  <c r="K393" i="7"/>
  <c r="K202" i="1"/>
  <c r="I202" i="5" s="1"/>
  <c r="K202" i="7"/>
  <c r="K63" i="1"/>
  <c r="I62" i="5" s="1"/>
  <c r="K63" i="7"/>
  <c r="K236" i="1"/>
  <c r="I236" i="5" s="1"/>
  <c r="K236" i="7"/>
  <c r="K125" i="1"/>
  <c r="I125" i="5" s="1"/>
  <c r="K125" i="7"/>
  <c r="K273" i="1"/>
  <c r="I273" i="5" s="1"/>
  <c r="K273" i="7"/>
  <c r="K204" i="1"/>
  <c r="I204" i="5" s="1"/>
  <c r="K204" i="7"/>
  <c r="K112" i="1"/>
  <c r="I112" i="5" s="1"/>
  <c r="K112" i="7"/>
  <c r="K97" i="1"/>
  <c r="I96" i="5" s="1"/>
  <c r="K97" i="7"/>
  <c r="K260" i="1"/>
  <c r="I260" i="5" s="1"/>
  <c r="K246" i="1"/>
  <c r="I246" i="5" s="1"/>
  <c r="K121" i="1"/>
  <c r="I121" i="5" s="1"/>
  <c r="K77" i="1"/>
  <c r="I76" i="5" s="1"/>
  <c r="K55" i="1"/>
  <c r="I54" i="5" s="1"/>
  <c r="K317" i="1"/>
  <c r="I317" i="5" s="1"/>
  <c r="K305" i="1"/>
  <c r="I305" i="5" s="1"/>
  <c r="K283" i="1"/>
  <c r="I283" i="5" s="1"/>
  <c r="K249" i="1"/>
  <c r="I249" i="5" s="1"/>
  <c r="K234" i="1"/>
  <c r="I234" i="5" s="1"/>
  <c r="K228" i="1"/>
  <c r="I228" i="5" s="1"/>
  <c r="K178" i="1"/>
  <c r="I178" i="5" s="1"/>
  <c r="K140" i="1"/>
  <c r="I140" i="5" s="1"/>
  <c r="K120" i="1"/>
  <c r="I120" i="5" s="1"/>
  <c r="K43" i="1"/>
  <c r="I42" i="5" s="1"/>
  <c r="K171" i="1"/>
  <c r="I171" i="5" s="1"/>
  <c r="K171" i="7"/>
  <c r="K165" i="1"/>
  <c r="I165" i="5" s="1"/>
  <c r="K165" i="7"/>
  <c r="K149" i="1"/>
  <c r="I149" i="5" s="1"/>
  <c r="K149" i="7"/>
  <c r="K138" i="1"/>
  <c r="I138" i="5" s="1"/>
  <c r="K138" i="7"/>
  <c r="K8" i="1"/>
  <c r="I7" i="5" s="1"/>
  <c r="K8" i="7"/>
  <c r="K384" i="1"/>
  <c r="I383" i="5" s="1"/>
  <c r="K384" i="7"/>
  <c r="K18" i="1"/>
  <c r="I17" i="5" s="1"/>
  <c r="K18" i="7"/>
  <c r="K413" i="1"/>
  <c r="I412" i="5" s="1"/>
  <c r="K413" i="7"/>
  <c r="K391" i="1"/>
  <c r="I390" i="5" s="1"/>
  <c r="K391" i="7"/>
  <c r="K68" i="1"/>
  <c r="I67" i="5" s="1"/>
  <c r="K68" i="7"/>
  <c r="K212" i="1"/>
  <c r="I212" i="5" s="1"/>
  <c r="K212" i="7"/>
  <c r="K180" i="1"/>
  <c r="I180" i="5" s="1"/>
  <c r="K161" i="1"/>
  <c r="I161" i="5" s="1"/>
  <c r="K116" i="1"/>
  <c r="I116" i="5" s="1"/>
  <c r="K83" i="1"/>
  <c r="I82" i="5" s="1"/>
  <c r="K213" i="1"/>
  <c r="I213" i="5" s="1"/>
  <c r="K213" i="7"/>
  <c r="K343" i="1"/>
  <c r="I343" i="5" s="1"/>
  <c r="K343" i="7"/>
  <c r="K332" i="1"/>
  <c r="I332" i="5" s="1"/>
  <c r="K332" i="7"/>
  <c r="K308" i="1"/>
  <c r="I308" i="5" s="1"/>
  <c r="K308" i="7"/>
  <c r="K300" i="1"/>
  <c r="I300" i="5" s="1"/>
  <c r="K300" i="7"/>
  <c r="K152" i="1"/>
  <c r="I152" i="5" s="1"/>
  <c r="K152" i="7"/>
  <c r="K148" i="1"/>
  <c r="I148" i="5" s="1"/>
  <c r="K148" i="7"/>
  <c r="K137" i="1"/>
  <c r="I137" i="5" s="1"/>
  <c r="K137" i="7"/>
  <c r="K119" i="1"/>
  <c r="I119" i="5" s="1"/>
  <c r="K119" i="7"/>
  <c r="K115" i="1"/>
  <c r="I115" i="5" s="1"/>
  <c r="K115" i="7"/>
  <c r="K105" i="1"/>
  <c r="I105" i="5" s="1"/>
  <c r="K105" i="7"/>
  <c r="K91" i="1"/>
  <c r="I90" i="5" s="1"/>
  <c r="K91" i="7"/>
  <c r="K82" i="1"/>
  <c r="I81" i="5" s="1"/>
  <c r="K82" i="7"/>
  <c r="K67" i="1"/>
  <c r="I66" i="5" s="1"/>
  <c r="K67" i="7"/>
  <c r="K392" i="1"/>
  <c r="I391" i="5" s="1"/>
  <c r="K392" i="7"/>
  <c r="K381" i="1"/>
  <c r="I380" i="5" s="1"/>
  <c r="K381" i="7"/>
  <c r="K185" i="1"/>
  <c r="I185" i="5" s="1"/>
  <c r="K185" i="7"/>
  <c r="K40" i="1"/>
  <c r="I39" i="5" s="1"/>
  <c r="K40" i="7"/>
  <c r="K20" i="1"/>
  <c r="I19" i="5" s="1"/>
  <c r="K20" i="7"/>
  <c r="K10" i="1"/>
  <c r="I9" i="5" s="1"/>
  <c r="K10" i="7"/>
  <c r="K403" i="1"/>
  <c r="I402" i="5" s="1"/>
  <c r="K403" i="7"/>
  <c r="K259" i="1"/>
  <c r="I259" i="5" s="1"/>
  <c r="K259" i="7"/>
  <c r="K162" i="1"/>
  <c r="I162" i="5" s="1"/>
  <c r="K162" i="7"/>
  <c r="K418" i="1"/>
  <c r="I417" i="5" s="1"/>
  <c r="K418" i="7"/>
  <c r="K132" i="1"/>
  <c r="I132" i="5" s="1"/>
  <c r="K132" i="7"/>
  <c r="K357" i="1"/>
  <c r="I356" i="5" s="1"/>
  <c r="K357" i="7"/>
  <c r="K15" i="1"/>
  <c r="I14" i="5" s="1"/>
  <c r="K15" i="7"/>
  <c r="K367" i="1"/>
  <c r="I366" i="5" s="1"/>
  <c r="K367" i="7"/>
  <c r="K363" i="1"/>
  <c r="I362" i="5" s="1"/>
  <c r="K363" i="7"/>
  <c r="K359" i="1"/>
  <c r="I358" i="5" s="1"/>
  <c r="K359" i="7"/>
  <c r="K135" i="1"/>
  <c r="I135" i="5" s="1"/>
  <c r="K135" i="7"/>
  <c r="K128" i="1"/>
  <c r="I128" i="5" s="1"/>
  <c r="K128" i="7"/>
  <c r="K4" i="1"/>
  <c r="I3" i="5" s="1"/>
  <c r="K4" i="7"/>
  <c r="K42" i="1"/>
  <c r="I41" i="5" s="1"/>
  <c r="K42" i="7"/>
  <c r="K28" i="1"/>
  <c r="I27" i="5" s="1"/>
  <c r="K28" i="7"/>
  <c r="K396" i="1"/>
  <c r="I395" i="5" s="1"/>
  <c r="K396" i="7"/>
  <c r="K411" i="1"/>
  <c r="I410" i="5" s="1"/>
  <c r="K411" i="7"/>
  <c r="K400" i="1"/>
  <c r="I399" i="5" s="1"/>
  <c r="K400" i="7"/>
  <c r="K373" i="1"/>
  <c r="I372" i="5" s="1"/>
  <c r="K373" i="7"/>
  <c r="K371" i="1"/>
  <c r="I370" i="5" s="1"/>
  <c r="K371" i="7"/>
  <c r="K346" i="1"/>
  <c r="I346" i="5" s="1"/>
  <c r="K346" i="7"/>
  <c r="K278" i="1"/>
  <c r="I278" i="5" s="1"/>
  <c r="K278" i="7"/>
  <c r="K203" i="1"/>
  <c r="I203" i="5" s="1"/>
  <c r="K203" i="7"/>
  <c r="K104" i="1"/>
  <c r="I104" i="5" s="1"/>
  <c r="K104" i="7"/>
  <c r="K96" i="1"/>
  <c r="I95" i="5" s="1"/>
  <c r="K96" i="7"/>
  <c r="K407" i="1"/>
  <c r="I406" i="5" s="1"/>
  <c r="K407" i="7"/>
  <c r="K354" i="1"/>
  <c r="I353" i="5" s="1"/>
  <c r="K354" i="7"/>
  <c r="K227" i="1"/>
  <c r="I227" i="5" s="1"/>
  <c r="K227" i="7"/>
  <c r="K80" i="1"/>
  <c r="I79" i="5" s="1"/>
  <c r="K80" i="7"/>
  <c r="K76" i="1"/>
  <c r="I75" i="5" s="1"/>
  <c r="K76" i="7"/>
  <c r="K349" i="7"/>
  <c r="K349" i="1"/>
  <c r="I348" i="5" s="1"/>
  <c r="K409" i="1"/>
  <c r="I408" i="5" s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AA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M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AA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M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I350" i="5" s="1"/>
  <c r="K351" i="7"/>
  <c r="K341" i="1"/>
  <c r="I341" i="5" s="1"/>
  <c r="K341" i="7"/>
  <c r="K334" i="1"/>
  <c r="I334" i="5" s="1"/>
  <c r="K334" i="7"/>
  <c r="K324" i="1"/>
  <c r="I324" i="5" s="1"/>
  <c r="K324" i="7"/>
  <c r="K306" i="1"/>
  <c r="I306" i="5" s="1"/>
  <c r="K306" i="7"/>
  <c r="K301" i="1"/>
  <c r="I301" i="5" s="1"/>
  <c r="K301" i="7"/>
  <c r="K299" i="1"/>
  <c r="I299" i="5" s="1"/>
  <c r="K299" i="7"/>
  <c r="K296" i="1"/>
  <c r="I296" i="5" s="1"/>
  <c r="K296" i="7"/>
  <c r="K284" i="1"/>
  <c r="I284" i="5" s="1"/>
  <c r="K284" i="7"/>
  <c r="K223" i="1"/>
  <c r="I223" i="5" s="1"/>
  <c r="K223" i="7"/>
  <c r="K198" i="1"/>
  <c r="I198" i="5" s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I107" i="5" s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I239" i="5" s="1"/>
  <c r="K239" i="7"/>
  <c r="K206" i="1"/>
  <c r="I206" i="5" s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I401" i="5" s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I318" i="5" s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AA26" i="7" s="1"/>
  <c r="Y30" i="7"/>
  <c r="Z30" i="7" s="1"/>
  <c r="M30" i="7" s="1"/>
  <c r="X31" i="7"/>
  <c r="X33" i="7"/>
  <c r="AA39" i="7"/>
  <c r="Y42" i="7"/>
  <c r="AA43" i="7"/>
  <c r="Y44" i="7"/>
  <c r="Z44" i="7" s="1"/>
  <c r="M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AA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M213" i="7" s="1"/>
  <c r="Y223" i="7"/>
  <c r="Y224" i="7"/>
  <c r="X225" i="7"/>
  <c r="Y226" i="7"/>
  <c r="X234" i="7"/>
  <c r="Y235" i="7"/>
  <c r="Y236" i="7"/>
  <c r="AA241" i="7"/>
  <c r="X242" i="7"/>
  <c r="Y243" i="7"/>
  <c r="Z243" i="7" s="1"/>
  <c r="M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M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M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M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AA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AA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M540" i="7" s="1"/>
  <c r="X541" i="7"/>
  <c r="Y544" i="7"/>
  <c r="Z544" i="7" s="1"/>
  <c r="M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AA29" i="7"/>
  <c r="M29" i="7"/>
  <c r="AA30" i="7"/>
  <c r="M112" i="7"/>
  <c r="AA27" i="7"/>
  <c r="M27" i="7"/>
  <c r="AA35" i="7"/>
  <c r="M35" i="7"/>
  <c r="M37" i="7"/>
  <c r="AA107" i="7"/>
  <c r="M107" i="7"/>
  <c r="AA111" i="7"/>
  <c r="M111" i="7"/>
  <c r="AA158" i="7"/>
  <c r="M158" i="7"/>
  <c r="AA28" i="7"/>
  <c r="AA31" i="7"/>
  <c r="AA98" i="7"/>
  <c r="M98" i="7"/>
  <c r="AA106" i="7"/>
  <c r="M106" i="7"/>
  <c r="AA15" i="7"/>
  <c r="M15" i="7"/>
  <c r="AA32" i="7"/>
  <c r="M32" i="7"/>
  <c r="AA38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X134" i="7"/>
  <c r="Y135" i="7"/>
  <c r="X138" i="7"/>
  <c r="Y139" i="7"/>
  <c r="X142" i="7"/>
  <c r="Y143" i="7"/>
  <c r="X146" i="7"/>
  <c r="Y147" i="7"/>
  <c r="AA177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M375" i="7"/>
  <c r="Y378" i="7"/>
  <c r="Z378" i="7" s="1"/>
  <c r="X378" i="7"/>
  <c r="Y380" i="7"/>
  <c r="X380" i="7"/>
  <c r="X383" i="7"/>
  <c r="AA384" i="7"/>
  <c r="X341" i="7"/>
  <c r="Y341" i="7"/>
  <c r="X358" i="7"/>
  <c r="Y358" i="7"/>
  <c r="Y367" i="7"/>
  <c r="X367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X426" i="7"/>
  <c r="X430" i="7"/>
  <c r="Y440" i="7"/>
  <c r="X442" i="7"/>
  <c r="Y444" i="7"/>
  <c r="X446" i="7"/>
  <c r="Y448" i="7"/>
  <c r="X450" i="7"/>
  <c r="Y453" i="7"/>
  <c r="X455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M539" i="7"/>
  <c r="AA541" i="7"/>
  <c r="M541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AA489" i="7"/>
  <c r="M489" i="7"/>
  <c r="Y494" i="7"/>
  <c r="X494" i="7"/>
  <c r="AA547" i="7"/>
  <c r="M547" i="7"/>
  <c r="X540" i="7"/>
  <c r="X544" i="7"/>
  <c r="AA547" i="1"/>
  <c r="X546" i="1"/>
  <c r="H218" i="3" s="1"/>
  <c r="I218" i="3" s="1"/>
  <c r="Y546" i="1"/>
  <c r="M546" i="1" s="1"/>
  <c r="X545" i="1"/>
  <c r="Y545" i="1"/>
  <c r="Z545" i="1" s="1"/>
  <c r="M545" i="1" s="1"/>
  <c r="Y542" i="1"/>
  <c r="AA542" i="1" s="1"/>
  <c r="X543" i="1"/>
  <c r="Y544" i="1"/>
  <c r="Z544" i="1" s="1"/>
  <c r="AA544" i="1" s="1"/>
  <c r="X540" i="1"/>
  <c r="Y543" i="1"/>
  <c r="Z543" i="1" s="1"/>
  <c r="AA543" i="1" s="1"/>
  <c r="X544" i="1"/>
  <c r="Y538" i="1"/>
  <c r="Z538" i="1" s="1"/>
  <c r="AA538" i="1" s="1"/>
  <c r="X539" i="1"/>
  <c r="X542" i="1"/>
  <c r="Y541" i="1"/>
  <c r="AA541" i="1" s="1"/>
  <c r="Y539" i="1"/>
  <c r="Z539" i="1" s="1"/>
  <c r="M539" i="1" s="1"/>
  <c r="Y540" i="1"/>
  <c r="Z540" i="1" s="1"/>
  <c r="AA540" i="1" s="1"/>
  <c r="X541" i="1"/>
  <c r="X538" i="1"/>
  <c r="X535" i="1"/>
  <c r="X536" i="1"/>
  <c r="Y537" i="1"/>
  <c r="Z537" i="1" s="1"/>
  <c r="AA537" i="1" s="1"/>
  <c r="Y535" i="1"/>
  <c r="Z535" i="1" s="1"/>
  <c r="M535" i="1" s="1"/>
  <c r="Y536" i="1"/>
  <c r="AA536" i="1" s="1"/>
  <c r="X537" i="1"/>
  <c r="X533" i="1"/>
  <c r="X531" i="1"/>
  <c r="H205" i="3" s="1"/>
  <c r="I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Y529" i="1"/>
  <c r="M529" i="1" s="1"/>
  <c r="X529" i="1"/>
  <c r="H202" i="3" s="1"/>
  <c r="I202" i="3" s="1"/>
  <c r="X528" i="1"/>
  <c r="H201" i="3" s="1"/>
  <c r="I201" i="3" s="1"/>
  <c r="Y528" i="1"/>
  <c r="M528" i="1" s="1"/>
  <c r="Y527" i="1"/>
  <c r="M527" i="1" s="1"/>
  <c r="X527" i="1"/>
  <c r="H200" i="3" s="1"/>
  <c r="I200" i="3" s="1"/>
  <c r="Y526" i="1"/>
  <c r="M526" i="1" s="1"/>
  <c r="X526" i="1"/>
  <c r="H199" i="3" s="1"/>
  <c r="I199" i="3" s="1"/>
  <c r="Y525" i="1"/>
  <c r="AA525" i="1" s="1"/>
  <c r="X525" i="1"/>
  <c r="H198" i="3" s="1"/>
  <c r="I198" i="3" s="1"/>
  <c r="Y524" i="1"/>
  <c r="X524" i="1"/>
  <c r="AA524" i="1"/>
  <c r="Y523" i="1"/>
  <c r="M523" i="1" s="1"/>
  <c r="X523" i="1"/>
  <c r="X520" i="1"/>
  <c r="Y521" i="1"/>
  <c r="AA521" i="1" s="1"/>
  <c r="X469" i="1"/>
  <c r="X465" i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X467" i="1"/>
  <c r="X438" i="1"/>
  <c r="X470" i="1"/>
  <c r="X466" i="1"/>
  <c r="X509" i="1"/>
  <c r="Y513" i="1"/>
  <c r="M513" i="1" s="1"/>
  <c r="X512" i="1"/>
  <c r="X513" i="1"/>
  <c r="H181" i="3" s="1"/>
  <c r="I181" i="3" s="1"/>
  <c r="X471" i="1"/>
  <c r="Y512" i="1"/>
  <c r="AA512" i="1" s="1"/>
  <c r="Y511" i="1"/>
  <c r="AA511" i="1" s="1"/>
  <c r="X511" i="1"/>
  <c r="H160" i="3" s="1"/>
  <c r="I160" i="3" s="1"/>
  <c r="Y510" i="1"/>
  <c r="M510" i="1" s="1"/>
  <c r="X510" i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H225" i="3" s="1"/>
  <c r="I225" i="3" s="1"/>
  <c r="X502" i="1"/>
  <c r="H184" i="3" s="1"/>
  <c r="I184" i="3" s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Y496" i="1"/>
  <c r="AA496" i="1" s="1"/>
  <c r="X496" i="1"/>
  <c r="Y493" i="1"/>
  <c r="AA493" i="1" s="1"/>
  <c r="X494" i="1"/>
  <c r="H156" i="3" s="1"/>
  <c r="I156" i="3" s="1"/>
  <c r="Y495" i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X490" i="1"/>
  <c r="X488" i="1"/>
  <c r="H153" i="3" s="1"/>
  <c r="I153" i="3" s="1"/>
  <c r="Y489" i="1"/>
  <c r="Z489" i="1" s="1"/>
  <c r="AA489" i="1" s="1"/>
  <c r="Y488" i="1"/>
  <c r="AA488" i="1" s="1"/>
  <c r="X486" i="1"/>
  <c r="X487" i="1"/>
  <c r="H171" i="3" s="1"/>
  <c r="I171" i="3" s="1"/>
  <c r="Y487" i="1"/>
  <c r="M487" i="1" s="1"/>
  <c r="Y486" i="1"/>
  <c r="Z486" i="1" s="1"/>
  <c r="AA486" i="1" s="1"/>
  <c r="Y483" i="1"/>
  <c r="M483" i="1" s="1"/>
  <c r="X483" i="1"/>
  <c r="H209" i="3" s="1"/>
  <c r="I209" i="3" s="1"/>
  <c r="Y485" i="1"/>
  <c r="M485" i="1" s="1"/>
  <c r="X484" i="1"/>
  <c r="X485" i="1"/>
  <c r="H154" i="3" s="1"/>
  <c r="I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Y476" i="1"/>
  <c r="M476" i="1" s="1"/>
  <c r="X476" i="1"/>
  <c r="H165" i="3" s="1"/>
  <c r="I165" i="3" s="1"/>
  <c r="Y475" i="1"/>
  <c r="M475" i="1" s="1"/>
  <c r="X473" i="1"/>
  <c r="X475" i="1"/>
  <c r="Y474" i="1"/>
  <c r="M474" i="1" s="1"/>
  <c r="X474" i="1"/>
  <c r="H157" i="3" s="1"/>
  <c r="I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X458" i="1"/>
  <c r="X452" i="1"/>
  <c r="X450" i="1"/>
  <c r="X447" i="1"/>
  <c r="X443" i="1"/>
  <c r="X462" i="1"/>
  <c r="X461" i="1"/>
  <c r="X457" i="1"/>
  <c r="X455" i="1"/>
  <c r="H213" i="3" s="1"/>
  <c r="I213" i="3" s="1"/>
  <c r="X449" i="1"/>
  <c r="H228" i="3" s="1"/>
  <c r="I228" i="3" s="1"/>
  <c r="L228" i="3" s="1"/>
  <c r="X446" i="1"/>
  <c r="X442" i="1"/>
  <c r="H194" i="3" s="1"/>
  <c r="I194" i="3" s="1"/>
  <c r="X460" i="1"/>
  <c r="H220" i="3" s="1"/>
  <c r="I220" i="3" s="1"/>
  <c r="X454" i="1"/>
  <c r="X445" i="1"/>
  <c r="X441" i="1"/>
  <c r="X459" i="1"/>
  <c r="X453" i="1"/>
  <c r="X448" i="1"/>
  <c r="X444" i="1"/>
  <c r="H214" i="3" s="1"/>
  <c r="I214" i="3" s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98" i="5"/>
  <c r="I345" i="5"/>
  <c r="I424" i="5"/>
  <c r="I405" i="5"/>
  <c r="I232" i="5"/>
  <c r="V354" i="5"/>
  <c r="Y354" i="5" s="1"/>
  <c r="V334" i="5"/>
  <c r="Y334" i="5" s="1"/>
  <c r="K325" i="5"/>
  <c r="I311" i="5"/>
  <c r="V332" i="5"/>
  <c r="Y332" i="5" s="1"/>
  <c r="I328" i="5"/>
  <c r="I266" i="5"/>
  <c r="I233" i="5"/>
  <c r="I175" i="5"/>
  <c r="I57" i="5"/>
  <c r="I47" i="5"/>
  <c r="I33" i="5"/>
  <c r="V346" i="5"/>
  <c r="Y346" i="5" s="1"/>
  <c r="V356" i="5"/>
  <c r="Y356" i="5" s="1"/>
  <c r="V366" i="5"/>
  <c r="Y366" i="5" s="1"/>
  <c r="V374" i="5"/>
  <c r="Y374" i="5" s="1"/>
  <c r="V384" i="5"/>
  <c r="Y384" i="5" s="1"/>
  <c r="I150" i="5"/>
  <c r="V371" i="5"/>
  <c r="Y371" i="5" s="1"/>
  <c r="V381" i="5"/>
  <c r="Y381" i="5" s="1"/>
  <c r="I94" i="5"/>
  <c r="I2" i="5"/>
  <c r="I196" i="5"/>
  <c r="I12" i="5"/>
  <c r="I242" i="5"/>
  <c r="I101" i="5"/>
  <c r="V343" i="5"/>
  <c r="Y343" i="5" s="1"/>
  <c r="I200" i="5"/>
  <c r="I100" i="5"/>
  <c r="V360" i="5"/>
  <c r="Y360" i="5" s="1"/>
  <c r="V333" i="5"/>
  <c r="Y333" i="5" s="1"/>
  <c r="I315" i="5"/>
  <c r="I303" i="5"/>
  <c r="I274" i="5"/>
  <c r="I263" i="5"/>
  <c r="I251" i="5"/>
  <c r="I240" i="5"/>
  <c r="I229" i="5"/>
  <c r="I214" i="5"/>
  <c r="I44" i="5"/>
  <c r="I16" i="5"/>
  <c r="V337" i="5"/>
  <c r="Y337" i="5" s="1"/>
  <c r="V347" i="5"/>
  <c r="Y347" i="5" s="1"/>
  <c r="V357" i="5"/>
  <c r="Y357" i="5" s="1"/>
  <c r="V367" i="5"/>
  <c r="Y367" i="5" s="1"/>
  <c r="I80" i="5"/>
  <c r="I265" i="5"/>
  <c r="I264" i="5"/>
  <c r="I215" i="5"/>
  <c r="I31" i="5"/>
  <c r="V350" i="5"/>
  <c r="Y350" i="5" s="1"/>
  <c r="V330" i="5"/>
  <c r="Y330" i="5" s="1"/>
  <c r="I314" i="5"/>
  <c r="I288" i="5"/>
  <c r="I262" i="5"/>
  <c r="I250" i="5"/>
  <c r="I194" i="5"/>
  <c r="I182" i="5"/>
  <c r="I160" i="5"/>
  <c r="I146" i="5"/>
  <c r="I98" i="5"/>
  <c r="I64" i="5"/>
  <c r="I43" i="5"/>
  <c r="I29" i="5"/>
  <c r="V344" i="5"/>
  <c r="Y344" i="5" s="1"/>
  <c r="V355" i="5"/>
  <c r="Y355" i="5" s="1"/>
  <c r="V364" i="5"/>
  <c r="Y364" i="5" s="1"/>
  <c r="I18" i="5"/>
  <c r="I275" i="5"/>
  <c r="I231" i="5"/>
  <c r="I173" i="5"/>
  <c r="I69" i="5"/>
  <c r="I45" i="5"/>
  <c r="V340" i="5"/>
  <c r="Y340" i="5" s="1"/>
  <c r="I313" i="5"/>
  <c r="I298" i="5"/>
  <c r="I287" i="5"/>
  <c r="I261" i="5"/>
  <c r="I238" i="5"/>
  <c r="I211" i="5"/>
  <c r="I193" i="5"/>
  <c r="I170" i="5"/>
  <c r="I145" i="5"/>
  <c r="I77" i="5"/>
  <c r="I11" i="5"/>
  <c r="V341" i="5"/>
  <c r="Y341" i="5" s="1"/>
  <c r="V351" i="5"/>
  <c r="Y351" i="5" s="1"/>
  <c r="V361" i="5"/>
  <c r="Y361" i="5" s="1"/>
  <c r="I201" i="5"/>
  <c r="I32" i="5"/>
  <c r="V336" i="5"/>
  <c r="Y336" i="5" s="1"/>
  <c r="I312" i="5"/>
  <c r="I210" i="5"/>
  <c r="I192" i="5"/>
  <c r="I179" i="5"/>
  <c r="I169" i="5"/>
  <c r="I156" i="5"/>
  <c r="I144" i="5"/>
  <c r="I126" i="5"/>
  <c r="I111" i="5"/>
  <c r="I51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327" i="5"/>
  <c r="I174" i="5"/>
  <c r="I316" i="5"/>
  <c r="I221" i="5"/>
  <c r="I209" i="5"/>
  <c r="I168" i="5"/>
  <c r="I92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V325" i="5"/>
  <c r="Y325" i="5" s="1"/>
  <c r="I248" i="5"/>
  <c r="I321" i="5"/>
  <c r="I270" i="5"/>
  <c r="K329" i="5"/>
  <c r="I330" i="5"/>
  <c r="I320" i="5"/>
  <c r="I310" i="5"/>
  <c r="I294" i="5"/>
  <c r="I268" i="5"/>
  <c r="I256" i="5"/>
  <c r="I235" i="5"/>
  <c r="I208" i="5"/>
  <c r="I190" i="5"/>
  <c r="I177" i="5"/>
  <c r="I167" i="5"/>
  <c r="I109" i="5"/>
  <c r="I74" i="5"/>
  <c r="I59" i="5"/>
  <c r="I35" i="5"/>
  <c r="I22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V363" i="5"/>
  <c r="Y363" i="5" s="1"/>
  <c r="I326" i="5"/>
  <c r="I222" i="5"/>
  <c r="V331" i="5"/>
  <c r="Y331" i="5" s="1"/>
  <c r="I285" i="5"/>
  <c r="V329" i="5"/>
  <c r="Y329" i="5" s="1"/>
  <c r="V335" i="5"/>
  <c r="Y335" i="5" s="1"/>
  <c r="I329" i="5"/>
  <c r="I319" i="5"/>
  <c r="I293" i="5"/>
  <c r="I267" i="5"/>
  <c r="I255" i="5"/>
  <c r="I219" i="5"/>
  <c r="I207" i="5"/>
  <c r="I189" i="5"/>
  <c r="I176" i="5"/>
  <c r="I141" i="5"/>
  <c r="I123" i="5"/>
  <c r="I48" i="5"/>
  <c r="I34" i="5"/>
  <c r="I21" i="5"/>
  <c r="V339" i="5"/>
  <c r="Y339" i="5" s="1"/>
  <c r="V349" i="5"/>
  <c r="Y349" i="5" s="1"/>
  <c r="V359" i="5"/>
  <c r="Y359" i="5" s="1"/>
  <c r="V377" i="5"/>
  <c r="Y377" i="5" s="1"/>
  <c r="V387" i="5"/>
  <c r="Y387" i="5" s="1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430" i="5"/>
  <c r="I302" i="5"/>
  <c r="V430" i="5"/>
  <c r="Y430" i="5" s="1"/>
  <c r="V420" i="5"/>
  <c r="Y420" i="5" s="1"/>
  <c r="I429" i="5"/>
  <c r="I427" i="5"/>
  <c r="I97" i="5"/>
  <c r="V397" i="5"/>
  <c r="Y397" i="5" s="1"/>
  <c r="V407" i="5"/>
  <c r="Y407" i="5" s="1"/>
  <c r="V417" i="5"/>
  <c r="Y417" i="5" s="1"/>
  <c r="V423" i="5"/>
  <c r="Y423" i="5" s="1"/>
  <c r="I426" i="5"/>
  <c r="V394" i="5"/>
  <c r="Y394" i="5" s="1"/>
  <c r="V404" i="5"/>
  <c r="Y404" i="5" s="1"/>
  <c r="V414" i="5"/>
  <c r="Y414" i="5" s="1"/>
  <c r="V426" i="5"/>
  <c r="Y426" i="5" s="1"/>
  <c r="I428" i="5"/>
  <c r="I425" i="5"/>
  <c r="I87" i="5"/>
  <c r="I113" i="5"/>
  <c r="V391" i="5"/>
  <c r="Y391" i="5" s="1"/>
  <c r="V401" i="5"/>
  <c r="Y401" i="5" s="1"/>
  <c r="V411" i="5"/>
  <c r="Y411" i="5" s="1"/>
  <c r="V429" i="5"/>
  <c r="Y429" i="5" s="1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H151" i="3" s="1"/>
  <c r="I151" i="3" s="1"/>
  <c r="X428" i="1"/>
  <c r="H230" i="3" s="1"/>
  <c r="I230" i="3" s="1"/>
  <c r="L230" i="3" s="1"/>
  <c r="M230" i="3" s="1"/>
  <c r="X430" i="1"/>
  <c r="X429" i="1"/>
  <c r="X427" i="1"/>
  <c r="H170" i="3" s="1"/>
  <c r="I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H229" i="3" s="1"/>
  <c r="I229" i="3" s="1"/>
  <c r="L229" i="3" s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M378" i="1" s="1"/>
  <c r="X378" i="1"/>
  <c r="X375" i="1"/>
  <c r="X376" i="1"/>
  <c r="Y377" i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I178" i="3" s="1"/>
  <c r="X352" i="1"/>
  <c r="Y352" i="1"/>
  <c r="M352" i="1" s="1"/>
  <c r="AA352" i="1"/>
  <c r="X349" i="1"/>
  <c r="H177" i="3" s="1"/>
  <c r="I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133" i="3" s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M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H172" i="3" l="1"/>
  <c r="I172" i="3" s="1"/>
  <c r="H233" i="3"/>
  <c r="I233" i="3" s="1"/>
  <c r="L233" i="3" s="1"/>
  <c r="M233" i="3" s="1"/>
  <c r="AA573" i="1"/>
  <c r="AA572" i="1"/>
  <c r="AA571" i="1"/>
  <c r="H195" i="3"/>
  <c r="I195" i="3" s="1"/>
  <c r="L195" i="3" s="1"/>
  <c r="M195" i="3" s="1"/>
  <c r="H232" i="3"/>
  <c r="I232" i="3" s="1"/>
  <c r="L232" i="3" s="1"/>
  <c r="M232" i="3" s="1"/>
  <c r="M229" i="3"/>
  <c r="M228" i="3"/>
  <c r="L170" i="3"/>
  <c r="M170" i="3" s="1"/>
  <c r="L182" i="3"/>
  <c r="M182" i="3" s="1"/>
  <c r="L193" i="3"/>
  <c r="M193" i="3" s="1"/>
  <c r="L172" i="3"/>
  <c r="M172" i="3" s="1"/>
  <c r="L209" i="3"/>
  <c r="M209" i="3" s="1"/>
  <c r="L171" i="3"/>
  <c r="M171" i="3" s="1"/>
  <c r="L155" i="3"/>
  <c r="M155" i="3" s="1"/>
  <c r="L200" i="3"/>
  <c r="M200" i="3" s="1"/>
  <c r="L157" i="3"/>
  <c r="M157" i="3" s="1"/>
  <c r="L154" i="3"/>
  <c r="M154" i="3" s="1"/>
  <c r="L184" i="3"/>
  <c r="M184" i="3" s="1"/>
  <c r="L205" i="3"/>
  <c r="M205" i="3" s="1"/>
  <c r="L220" i="3"/>
  <c r="M220" i="3" s="1"/>
  <c r="L165" i="3"/>
  <c r="M165" i="3" s="1"/>
  <c r="L225" i="3"/>
  <c r="M225" i="3" s="1"/>
  <c r="L204" i="3"/>
  <c r="M204" i="3" s="1"/>
  <c r="L151" i="3"/>
  <c r="M151" i="3" s="1"/>
  <c r="L213" i="3"/>
  <c r="M213" i="3" s="1"/>
  <c r="L199" i="3"/>
  <c r="M199" i="3" s="1"/>
  <c r="L218" i="3"/>
  <c r="M218" i="3" s="1"/>
  <c r="L177" i="3"/>
  <c r="M177" i="3" s="1"/>
  <c r="L178" i="3"/>
  <c r="M178" i="3" s="1"/>
  <c r="H186" i="3"/>
  <c r="I186" i="3" s="1"/>
  <c r="L214" i="3"/>
  <c r="M214" i="3" s="1"/>
  <c r="L194" i="3"/>
  <c r="M194" i="3" s="1"/>
  <c r="L163" i="3"/>
  <c r="M163" i="3" s="1"/>
  <c r="L160" i="3"/>
  <c r="M160" i="3" s="1"/>
  <c r="L181" i="3"/>
  <c r="M181" i="3" s="1"/>
  <c r="L158" i="3"/>
  <c r="M158" i="3" s="1"/>
  <c r="L201" i="3"/>
  <c r="M201" i="3" s="1"/>
  <c r="L221" i="3"/>
  <c r="M221" i="3" s="1"/>
  <c r="L167" i="3"/>
  <c r="M167" i="3" s="1"/>
  <c r="L153" i="3"/>
  <c r="M153" i="3" s="1"/>
  <c r="L156" i="3"/>
  <c r="M156" i="3" s="1"/>
  <c r="L198" i="3"/>
  <c r="M198" i="3" s="1"/>
  <c r="L202" i="3"/>
  <c r="M202" i="3" s="1"/>
  <c r="H162" i="3"/>
  <c r="I162" i="3" s="1"/>
  <c r="H222" i="3"/>
  <c r="I222" i="3" s="1"/>
  <c r="H150" i="3"/>
  <c r="I150" i="3" s="1"/>
  <c r="H224" i="3"/>
  <c r="I224" i="3" s="1"/>
  <c r="M565" i="1"/>
  <c r="AA567" i="1"/>
  <c r="M544" i="1"/>
  <c r="M410" i="7"/>
  <c r="M105" i="7"/>
  <c r="AA213" i="7"/>
  <c r="AA544" i="7"/>
  <c r="M543" i="7"/>
  <c r="M275" i="7"/>
  <c r="M189" i="7"/>
  <c r="AA44" i="7"/>
  <c r="M26" i="7"/>
  <c r="M561" i="1"/>
  <c r="M113" i="7"/>
  <c r="M478" i="7"/>
  <c r="M560" i="1"/>
  <c r="M537" i="1"/>
  <c r="M569" i="1"/>
  <c r="AA569" i="1"/>
  <c r="M570" i="1"/>
  <c r="AA570" i="1"/>
  <c r="M564" i="1"/>
  <c r="AA564" i="1"/>
  <c r="M568" i="1"/>
  <c r="AA568" i="1"/>
  <c r="M562" i="1"/>
  <c r="AA562" i="1"/>
  <c r="M566" i="1"/>
  <c r="AA566" i="1"/>
  <c r="M551" i="1"/>
  <c r="M541" i="1"/>
  <c r="M553" i="1"/>
  <c r="AA550" i="1"/>
  <c r="AA552" i="1"/>
  <c r="AA549" i="1"/>
  <c r="M548" i="1"/>
  <c r="AA540" i="7"/>
  <c r="AA456" i="7"/>
  <c r="AA373" i="7"/>
  <c r="AA420" i="7"/>
  <c r="AA243" i="7"/>
  <c r="M190" i="7"/>
  <c r="M96" i="7"/>
  <c r="M124" i="7"/>
  <c r="AA97" i="7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AA519" i="1"/>
  <c r="H159" i="3"/>
  <c r="I159" i="3" s="1"/>
  <c r="H180" i="3"/>
  <c r="I180" i="3" s="1"/>
  <c r="H164" i="3"/>
  <c r="I164" i="3" s="1"/>
  <c r="H179" i="3"/>
  <c r="I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L179" i="3" l="1"/>
  <c r="M179" i="3" s="1"/>
  <c r="L150" i="3"/>
  <c r="M150" i="3" s="1"/>
  <c r="L164" i="3"/>
  <c r="M164" i="3" s="1"/>
  <c r="L166" i="3"/>
  <c r="M166" i="3" s="1"/>
  <c r="L222" i="3"/>
  <c r="M222" i="3" s="1"/>
  <c r="L180" i="3"/>
  <c r="M180" i="3" s="1"/>
  <c r="L162" i="3"/>
  <c r="M162" i="3" s="1"/>
  <c r="L159" i="3"/>
  <c r="M159" i="3" s="1"/>
  <c r="L203" i="3"/>
  <c r="M203" i="3" s="1"/>
  <c r="L224" i="3"/>
  <c r="M224" i="3" s="1"/>
  <c r="L186" i="3"/>
  <c r="M186" i="3" s="1"/>
  <c r="V171" i="5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M111" i="3" s="1"/>
  <c r="Y305" i="1"/>
  <c r="M305" i="1" s="1"/>
  <c r="Y302" i="1"/>
  <c r="M302" i="1" s="1"/>
  <c r="Y291" i="1"/>
  <c r="Y290" i="1"/>
  <c r="M290" i="1" s="1"/>
  <c r="X277" i="1"/>
  <c r="H117" i="3" s="1"/>
  <c r="I117" i="3" s="1"/>
  <c r="M117" i="3" s="1"/>
  <c r="X261" i="1"/>
  <c r="H51" i="3" s="1"/>
  <c r="I51" i="3" s="1"/>
  <c r="Y323" i="1"/>
  <c r="M323" i="1" s="1"/>
  <c r="Y273" i="1"/>
  <c r="AA273" i="1" s="1"/>
  <c r="X324" i="1"/>
  <c r="H80" i="3" s="1"/>
  <c r="I80" i="3" s="1"/>
  <c r="M80" i="3" s="1"/>
  <c r="X312" i="1"/>
  <c r="H56" i="3" s="1"/>
  <c r="I56" i="3" s="1"/>
  <c r="M56" i="3" s="1"/>
  <c r="X274" i="1"/>
  <c r="H112" i="3" s="1"/>
  <c r="I112" i="3" s="1"/>
  <c r="M112" i="3" s="1"/>
  <c r="Y321" i="1"/>
  <c r="AA321" i="1" s="1"/>
  <c r="Y308" i="1"/>
  <c r="M308" i="1" s="1"/>
  <c r="Y297" i="1"/>
  <c r="M297" i="1" s="1"/>
  <c r="X290" i="1"/>
  <c r="H120" i="3" s="1"/>
  <c r="I120" i="3" s="1"/>
  <c r="M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M55" i="3" s="1"/>
  <c r="X307" i="1"/>
  <c r="X289" i="1"/>
  <c r="H119" i="3" s="1"/>
  <c r="I119" i="3" s="1"/>
  <c r="M119" i="3" s="1"/>
  <c r="X298" i="1"/>
  <c r="X285" i="1"/>
  <c r="H73" i="3" s="1"/>
  <c r="I73" i="3" s="1"/>
  <c r="M73" i="3" s="1"/>
  <c r="X279" i="1"/>
  <c r="H124" i="3" s="1"/>
  <c r="I124" i="3" s="1"/>
  <c r="M124" i="3" s="1"/>
  <c r="X265" i="1"/>
  <c r="H84" i="3" s="1"/>
  <c r="I84" i="3" s="1"/>
  <c r="M84" i="3" s="1"/>
  <c r="X322" i="1"/>
  <c r="X286" i="1"/>
  <c r="Y327" i="1"/>
  <c r="M327" i="1" s="1"/>
  <c r="X318" i="1"/>
  <c r="H122" i="3" s="1"/>
  <c r="I122" i="3" s="1"/>
  <c r="M122" i="3" s="1"/>
  <c r="X315" i="1"/>
  <c r="H54" i="3" s="1"/>
  <c r="I54" i="3" s="1"/>
  <c r="M54" i="3" s="1"/>
  <c r="X310" i="1"/>
  <c r="H58" i="3" s="1"/>
  <c r="I58" i="3" s="1"/>
  <c r="M58" i="3" s="1"/>
  <c r="X304" i="1"/>
  <c r="X301" i="1"/>
  <c r="H66" i="3" s="1"/>
  <c r="I66" i="3" s="1"/>
  <c r="M66" i="3" s="1"/>
  <c r="X294" i="1"/>
  <c r="H76" i="3" s="1"/>
  <c r="I76" i="3" s="1"/>
  <c r="M76" i="3" s="1"/>
  <c r="X282" i="1"/>
  <c r="X268" i="1"/>
  <c r="H108" i="3" s="1"/>
  <c r="I108" i="3" s="1"/>
  <c r="M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M81" i="3" s="1"/>
  <c r="X271" i="1"/>
  <c r="H176" i="3" s="1"/>
  <c r="I176" i="3" s="1"/>
  <c r="X323" i="1"/>
  <c r="Y301" i="1"/>
  <c r="AA301" i="1" s="1"/>
  <c r="X263" i="1"/>
  <c r="H86" i="3" s="1"/>
  <c r="I86" i="3" s="1"/>
  <c r="M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M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M78" i="3" s="1"/>
  <c r="X275" i="1"/>
  <c r="H113" i="3" s="1"/>
  <c r="I113" i="3" s="1"/>
  <c r="M113" i="3" s="1"/>
  <c r="Y275" i="1"/>
  <c r="Z275" i="1" s="1"/>
  <c r="M275" i="1" s="1"/>
  <c r="X321" i="1"/>
  <c r="H116" i="3" s="1"/>
  <c r="I116" i="3" s="1"/>
  <c r="M116" i="3" s="1"/>
  <c r="M291" i="1"/>
  <c r="AA291" i="1"/>
  <c r="X308" i="1"/>
  <c r="H59" i="3" s="1"/>
  <c r="I59" i="3" s="1"/>
  <c r="Y312" i="1"/>
  <c r="X326" i="1"/>
  <c r="H118" i="3" s="1"/>
  <c r="I118" i="3" s="1"/>
  <c r="M118" i="3" s="1"/>
  <c r="X320" i="1"/>
  <c r="H115" i="3" s="1"/>
  <c r="I115" i="3" s="1"/>
  <c r="M115" i="3" s="1"/>
  <c r="X314" i="1"/>
  <c r="H53" i="3" s="1"/>
  <c r="I53" i="3" s="1"/>
  <c r="M53" i="3" s="1"/>
  <c r="X303" i="1"/>
  <c r="H63" i="3" s="1"/>
  <c r="I63" i="3" s="1"/>
  <c r="M63" i="3" s="1"/>
  <c r="X296" i="1"/>
  <c r="H70" i="3" s="1"/>
  <c r="I70" i="3" s="1"/>
  <c r="M70" i="3" s="1"/>
  <c r="X287" i="1"/>
  <c r="H79" i="3" s="1"/>
  <c r="I79" i="3" s="1"/>
  <c r="M79" i="3" s="1"/>
  <c r="Y274" i="1"/>
  <c r="X316" i="1"/>
  <c r="H121" i="3" s="1"/>
  <c r="I121" i="3" s="1"/>
  <c r="M121" i="3" s="1"/>
  <c r="X311" i="1"/>
  <c r="H57" i="3" s="1"/>
  <c r="I57" i="3" s="1"/>
  <c r="M57" i="3" s="1"/>
  <c r="X305" i="1"/>
  <c r="H65" i="3" s="1"/>
  <c r="I65" i="3" s="1"/>
  <c r="M65" i="3" s="1"/>
  <c r="X302" i="1"/>
  <c r="X299" i="1"/>
  <c r="X292" i="1"/>
  <c r="H74" i="3" s="1"/>
  <c r="I74" i="3" s="1"/>
  <c r="M74" i="3" s="1"/>
  <c r="X283" i="1"/>
  <c r="X280" i="1"/>
  <c r="X266" i="1"/>
  <c r="H83" i="3" s="1"/>
  <c r="I83" i="3" s="1"/>
  <c r="M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M60" i="3" s="1"/>
  <c r="Y306" i="1"/>
  <c r="X306" i="1"/>
  <c r="Y300" i="1"/>
  <c r="X300" i="1"/>
  <c r="H67" i="3" s="1"/>
  <c r="I67" i="3" s="1"/>
  <c r="M67" i="3" s="1"/>
  <c r="Y293" i="1"/>
  <c r="X293" i="1"/>
  <c r="H75" i="3" s="1"/>
  <c r="I75" i="3" s="1"/>
  <c r="M75" i="3" s="1"/>
  <c r="Y284" i="1"/>
  <c r="X284" i="1"/>
  <c r="Y281" i="1"/>
  <c r="X281" i="1"/>
  <c r="H123" i="3" s="1"/>
  <c r="I123" i="3" s="1"/>
  <c r="M123" i="3" s="1"/>
  <c r="Y267" i="1"/>
  <c r="X267" i="1"/>
  <c r="X328" i="1"/>
  <c r="H82" i="3" s="1"/>
  <c r="I82" i="3" s="1"/>
  <c r="M82" i="3" s="1"/>
  <c r="Y328" i="1"/>
  <c r="X319" i="1"/>
  <c r="H114" i="3" s="1"/>
  <c r="I114" i="3" s="1"/>
  <c r="M114" i="3" s="1"/>
  <c r="Y319" i="1"/>
  <c r="X295" i="1"/>
  <c r="Y295" i="1"/>
  <c r="X269" i="1"/>
  <c r="H110" i="3" s="1"/>
  <c r="I110" i="3" s="1"/>
  <c r="M110" i="3" s="1"/>
  <c r="Y269" i="1"/>
  <c r="AA323" i="1"/>
  <c r="Y270" i="1"/>
  <c r="X270" i="1"/>
  <c r="H109" i="3" s="1"/>
  <c r="I109" i="3" s="1"/>
  <c r="M109" i="3" s="1"/>
  <c r="X276" i="1"/>
  <c r="Y276" i="1"/>
  <c r="X272" i="1"/>
  <c r="Y272" i="1"/>
  <c r="X262" i="1"/>
  <c r="H52" i="3" s="1"/>
  <c r="I52" i="3" s="1"/>
  <c r="M52" i="3" s="1"/>
  <c r="Y262" i="1"/>
  <c r="Y261" i="1"/>
  <c r="X146" i="1"/>
  <c r="H90" i="3" s="1"/>
  <c r="I90" i="3" s="1"/>
  <c r="M90" i="3" s="1"/>
  <c r="Y158" i="1"/>
  <c r="Z158" i="1" s="1"/>
  <c r="M158" i="1" s="1"/>
  <c r="Y162" i="1"/>
  <c r="AA172" i="1"/>
  <c r="Y179" i="1"/>
  <c r="Y187" i="1"/>
  <c r="X192" i="1"/>
  <c r="H27" i="3" s="1"/>
  <c r="I27" i="3" s="1"/>
  <c r="X165" i="1"/>
  <c r="Y182" i="1"/>
  <c r="Y186" i="1"/>
  <c r="AA144" i="1"/>
  <c r="AA152" i="1"/>
  <c r="AA157" i="1"/>
  <c r="X160" i="1"/>
  <c r="H101" i="3" s="1"/>
  <c r="I101" i="3" s="1"/>
  <c r="M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M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M97" i="3" s="1"/>
  <c r="X173" i="1"/>
  <c r="H96" i="3" s="1"/>
  <c r="I96" i="3" s="1"/>
  <c r="M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M93" i="3" s="1"/>
  <c r="X182" i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M102" i="3" s="1"/>
  <c r="X171" i="1"/>
  <c r="H175" i="3" s="1"/>
  <c r="I175" i="3" s="1"/>
  <c r="X191" i="1"/>
  <c r="Y192" i="1"/>
  <c r="X145" i="1"/>
  <c r="X150" i="1"/>
  <c r="H103" i="3" s="1"/>
  <c r="I103" i="3" s="1"/>
  <c r="M103" i="3" s="1"/>
  <c r="X155" i="1"/>
  <c r="X175" i="1"/>
  <c r="H95" i="3" s="1"/>
  <c r="I95" i="3" s="1"/>
  <c r="M95" i="3" s="1"/>
  <c r="Y145" i="1"/>
  <c r="X180" i="1"/>
  <c r="H92" i="3" s="1"/>
  <c r="I92" i="3" s="1"/>
  <c r="M92" i="3" s="1"/>
  <c r="X144" i="1"/>
  <c r="H89" i="3" s="1"/>
  <c r="I89" i="3" s="1"/>
  <c r="M89" i="3" s="1"/>
  <c r="AA155" i="1"/>
  <c r="Y160" i="1"/>
  <c r="Y165" i="1"/>
  <c r="AA170" i="1"/>
  <c r="X174" i="1"/>
  <c r="H94" i="3" s="1"/>
  <c r="I94" i="3" s="1"/>
  <c r="M94" i="3" s="1"/>
  <c r="AA175" i="1"/>
  <c r="Y180" i="1"/>
  <c r="Y185" i="1"/>
  <c r="X190" i="1"/>
  <c r="H26" i="3" s="1"/>
  <c r="I26" i="3" s="1"/>
  <c r="Y144" i="1"/>
  <c r="Y149" i="1"/>
  <c r="Y154" i="1"/>
  <c r="X159" i="1"/>
  <c r="AA160" i="1"/>
  <c r="X164" i="1"/>
  <c r="AA165" i="1"/>
  <c r="X169" i="1"/>
  <c r="H98" i="3" s="1"/>
  <c r="I98" i="3" s="1"/>
  <c r="M98" i="3" s="1"/>
  <c r="Y174" i="1"/>
  <c r="X179" i="1"/>
  <c r="H91" i="3" s="1"/>
  <c r="I91" i="3" s="1"/>
  <c r="M91" i="3" s="1"/>
  <c r="X184" i="1"/>
  <c r="AA185" i="1"/>
  <c r="X189" i="1"/>
  <c r="H25" i="3" s="1"/>
  <c r="I25" i="3" s="1"/>
  <c r="Y150" i="1"/>
  <c r="Y170" i="1"/>
  <c r="X149" i="1"/>
  <c r="H104" i="3" s="1"/>
  <c r="I104" i="3" s="1"/>
  <c r="M104" i="3" s="1"/>
  <c r="X148" i="1"/>
  <c r="X158" i="1"/>
  <c r="Y164" i="1"/>
  <c r="Y148" i="1"/>
  <c r="Y153" i="1"/>
  <c r="AA159" i="1"/>
  <c r="X163" i="1"/>
  <c r="X168" i="1"/>
  <c r="H99" i="3" s="1"/>
  <c r="I99" i="3" s="1"/>
  <c r="M99" i="3" s="1"/>
  <c r="AA169" i="1"/>
  <c r="Y173" i="1"/>
  <c r="X178" i="1"/>
  <c r="AA179" i="1"/>
  <c r="X183" i="1"/>
  <c r="AA184" i="1"/>
  <c r="X188" i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Y147" i="1"/>
  <c r="Y152" i="1"/>
  <c r="Y157" i="1"/>
  <c r="Y172" i="1"/>
  <c r="Y194" i="1"/>
  <c r="H125" i="3" l="1"/>
  <c r="I125" i="3" s="1"/>
  <c r="M125" i="3" s="1"/>
  <c r="H72" i="3"/>
  <c r="I72" i="3" s="1"/>
  <c r="M72" i="3" s="1"/>
  <c r="L25" i="3"/>
  <c r="M25" i="3" s="1"/>
  <c r="L176" i="3"/>
  <c r="M176" i="3" s="1"/>
  <c r="L26" i="3"/>
  <c r="M26" i="3" s="1"/>
  <c r="L27" i="3"/>
  <c r="M27" i="3" s="1"/>
  <c r="H191" i="3"/>
  <c r="I191" i="3" s="1"/>
  <c r="L59" i="3"/>
  <c r="M59" i="3" s="1"/>
  <c r="L29" i="3"/>
  <c r="M29" i="3" s="1"/>
  <c r="L28" i="3"/>
  <c r="M28" i="3" s="1"/>
  <c r="L175" i="3"/>
  <c r="M175" i="3" s="1"/>
  <c r="L174" i="3"/>
  <c r="M174" i="3" s="1"/>
  <c r="L51" i="3"/>
  <c r="M51" i="3" s="1"/>
  <c r="H64" i="3"/>
  <c r="I64" i="3" s="1"/>
  <c r="M64" i="3" s="1"/>
  <c r="H192" i="3"/>
  <c r="I192" i="3" s="1"/>
  <c r="H68" i="3"/>
  <c r="I68" i="3" s="1"/>
  <c r="M68" i="3" s="1"/>
  <c r="H152" i="3"/>
  <c r="I152" i="3" s="1"/>
  <c r="H71" i="3"/>
  <c r="I71" i="3" s="1"/>
  <c r="M71" i="3" s="1"/>
  <c r="H136" i="3"/>
  <c r="I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M69" i="3" s="1"/>
  <c r="H130" i="3"/>
  <c r="I130" i="3" s="1"/>
  <c r="H77" i="3"/>
  <c r="I77" i="3" s="1"/>
  <c r="M77" i="3" s="1"/>
  <c r="H129" i="3"/>
  <c r="I129" i="3" s="1"/>
  <c r="H62" i="3"/>
  <c r="I62" i="3" s="1"/>
  <c r="M62" i="3" s="1"/>
  <c r="H131" i="3"/>
  <c r="I131" i="3" s="1"/>
  <c r="H107" i="3"/>
  <c r="I107" i="3" s="1"/>
  <c r="M107" i="3" s="1"/>
  <c r="H126" i="3"/>
  <c r="I126" i="3" s="1"/>
  <c r="M126" i="3" s="1"/>
  <c r="H105" i="3"/>
  <c r="I105" i="3" s="1"/>
  <c r="M105" i="3" s="1"/>
  <c r="H106" i="3"/>
  <c r="I106" i="3" s="1"/>
  <c r="M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L129" i="3" l="1"/>
  <c r="M129" i="3" s="1"/>
  <c r="L152" i="3"/>
  <c r="M152" i="3" s="1"/>
  <c r="L131" i="3"/>
  <c r="M131" i="3" s="1"/>
  <c r="L130" i="3"/>
  <c r="M130" i="3" s="1"/>
  <c r="L136" i="3"/>
  <c r="M136" i="3" s="1"/>
  <c r="L192" i="3"/>
  <c r="M192" i="3" s="1"/>
  <c r="L191" i="3"/>
  <c r="M191" i="3" s="1"/>
  <c r="K261" i="5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X256" i="1"/>
  <c r="H50" i="3" s="1"/>
  <c r="I50" i="3" s="1"/>
  <c r="X254" i="1"/>
  <c r="X258" i="1"/>
  <c r="X257" i="1"/>
  <c r="X255" i="1"/>
  <c r="H49" i="3" s="1"/>
  <c r="I49" i="3" s="1"/>
  <c r="M49" i="3" s="1"/>
  <c r="X260" i="1"/>
  <c r="X259" i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X250" i="1"/>
  <c r="H47" i="3" s="1"/>
  <c r="I47" i="3" s="1"/>
  <c r="X249" i="1"/>
  <c r="H46" i="3" s="1"/>
  <c r="I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Y204" i="1"/>
  <c r="AA204" i="1" s="1"/>
  <c r="Y197" i="1"/>
  <c r="AA197" i="1" s="1"/>
  <c r="X237" i="1"/>
  <c r="X235" i="1"/>
  <c r="H43" i="3" s="1"/>
  <c r="I43" i="3" s="1"/>
  <c r="X238" i="1"/>
  <c r="H45" i="3" s="1"/>
  <c r="I45" i="3" s="1"/>
  <c r="Y237" i="1"/>
  <c r="AA237" i="1" s="1"/>
  <c r="X236" i="1"/>
  <c r="Y236" i="1"/>
  <c r="Y235" i="1"/>
  <c r="Y239" i="1"/>
  <c r="X209" i="1"/>
  <c r="H32" i="3" s="1"/>
  <c r="I32" i="3" s="1"/>
  <c r="X203" i="1"/>
  <c r="X196" i="1"/>
  <c r="X231" i="1"/>
  <c r="H42" i="3" s="1"/>
  <c r="I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X233" i="1"/>
  <c r="H87" i="3" s="1"/>
  <c r="I87" i="3" s="1"/>
  <c r="M87" i="3" s="1"/>
  <c r="Y229" i="1"/>
  <c r="M229" i="1" s="1"/>
  <c r="X214" i="1"/>
  <c r="H35" i="3" s="1"/>
  <c r="I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X221" i="1"/>
  <c r="H37" i="3" s="1"/>
  <c r="I37" i="3" s="1"/>
  <c r="X219" i="1"/>
  <c r="Y223" i="1"/>
  <c r="M223" i="1" s="1"/>
  <c r="X227" i="1"/>
  <c r="X225" i="1"/>
  <c r="X217" i="1"/>
  <c r="X223" i="1"/>
  <c r="X222" i="1"/>
  <c r="H38" i="3" s="1"/>
  <c r="I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X207" i="1"/>
  <c r="H30" i="3" s="1"/>
  <c r="I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X204" i="1"/>
  <c r="X197" i="1"/>
  <c r="H197" i="3" s="1"/>
  <c r="I197" i="3" s="1"/>
  <c r="X208" i="1"/>
  <c r="H231" i="3" s="1"/>
  <c r="I231" i="3" s="1"/>
  <c r="L231" i="3" s="1"/>
  <c r="M231" i="3" s="1"/>
  <c r="X202" i="1"/>
  <c r="X198" i="1"/>
  <c r="X206" i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H33" i="3" l="1"/>
  <c r="I33" i="3" s="1"/>
  <c r="L33" i="3" s="1"/>
  <c r="M33" i="3" s="1"/>
  <c r="H88" i="3"/>
  <c r="I88" i="3" s="1"/>
  <c r="M88" i="3" s="1"/>
  <c r="H196" i="3"/>
  <c r="I196" i="3" s="1"/>
  <c r="L196" i="3" s="1"/>
  <c r="M196" i="3" s="1"/>
  <c r="H173" i="3"/>
  <c r="I173" i="3" s="1"/>
  <c r="L173" i="3" s="1"/>
  <c r="M173" i="3" s="1"/>
  <c r="L42" i="3"/>
  <c r="M42" i="3" s="1"/>
  <c r="L46" i="3"/>
  <c r="M46" i="3" s="1"/>
  <c r="L50" i="3"/>
  <c r="M50" i="3" s="1"/>
  <c r="L149" i="3"/>
  <c r="M149" i="3" s="1"/>
  <c r="L30" i="3"/>
  <c r="M30" i="3" s="1"/>
  <c r="L36" i="3"/>
  <c r="M36" i="3" s="1"/>
  <c r="L45" i="3"/>
  <c r="M45" i="3" s="1"/>
  <c r="L47" i="3"/>
  <c r="M47" i="3" s="1"/>
  <c r="L147" i="3"/>
  <c r="M147" i="3" s="1"/>
  <c r="L37" i="3"/>
  <c r="M37" i="3" s="1"/>
  <c r="L35" i="3"/>
  <c r="M35" i="3" s="1"/>
  <c r="L43" i="3"/>
  <c r="M43" i="3" s="1"/>
  <c r="L34" i="3"/>
  <c r="M34" i="3" s="1"/>
  <c r="L48" i="3"/>
  <c r="M48" i="3" s="1"/>
  <c r="L197" i="3"/>
  <c r="M197" i="3" s="1"/>
  <c r="L38" i="3"/>
  <c r="M38" i="3" s="1"/>
  <c r="L39" i="3"/>
  <c r="M39" i="3" s="1"/>
  <c r="L32" i="3"/>
  <c r="M32" i="3" s="1"/>
  <c r="H31" i="3"/>
  <c r="I31" i="3" s="1"/>
  <c r="H223" i="3"/>
  <c r="I223" i="3" s="1"/>
  <c r="H44" i="3"/>
  <c r="I44" i="3" s="1"/>
  <c r="H219" i="3"/>
  <c r="I219" i="3" s="1"/>
  <c r="K206" i="5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H41" i="3"/>
  <c r="I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X132" i="1"/>
  <c r="X122" i="1"/>
  <c r="X102" i="1"/>
  <c r="H189" i="3" s="1"/>
  <c r="I189" i="3" s="1"/>
  <c r="X83" i="1"/>
  <c r="X73" i="1"/>
  <c r="H215" i="3" s="1"/>
  <c r="I215" i="3" s="1"/>
  <c r="X141" i="1"/>
  <c r="X131" i="1"/>
  <c r="X111" i="1"/>
  <c r="X92" i="1"/>
  <c r="X82" i="1"/>
  <c r="X62" i="1"/>
  <c r="X42" i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X135" i="1"/>
  <c r="X125" i="1"/>
  <c r="H206" i="3" s="1"/>
  <c r="I206" i="3" s="1"/>
  <c r="X115" i="1"/>
  <c r="X105" i="1"/>
  <c r="X96" i="1"/>
  <c r="H185" i="3" s="1"/>
  <c r="I185" i="3" s="1"/>
  <c r="X86" i="1"/>
  <c r="X76" i="1"/>
  <c r="H183" i="3" s="1"/>
  <c r="I183" i="3" s="1"/>
  <c r="X66" i="1"/>
  <c r="X56" i="1"/>
  <c r="X46" i="1"/>
  <c r="X37" i="1"/>
  <c r="X27" i="1"/>
  <c r="X17" i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H217" i="3" s="1"/>
  <c r="I217" i="3" s="1"/>
  <c r="X88" i="1"/>
  <c r="X78" i="1"/>
  <c r="X68" i="1"/>
  <c r="H216" i="3" s="1"/>
  <c r="I216" i="3" s="1"/>
  <c r="X58" i="1"/>
  <c r="X48" i="1"/>
  <c r="H140" i="3" s="1"/>
  <c r="I140" i="3" s="1"/>
  <c r="X39" i="1"/>
  <c r="X29" i="1"/>
  <c r="X19" i="1"/>
  <c r="X9" i="1"/>
  <c r="X136" i="1"/>
  <c r="X126" i="1"/>
  <c r="H143" i="3" s="1"/>
  <c r="I143" i="3" s="1"/>
  <c r="X116" i="1"/>
  <c r="X106" i="1"/>
  <c r="X97" i="1"/>
  <c r="X87" i="1"/>
  <c r="X77" i="1"/>
  <c r="X67" i="1"/>
  <c r="H208" i="3" s="1"/>
  <c r="I208" i="3" s="1"/>
  <c r="X57" i="1"/>
  <c r="X47" i="1"/>
  <c r="X38" i="1"/>
  <c r="X28" i="1"/>
  <c r="X18" i="1"/>
  <c r="H207" i="3" s="1"/>
  <c r="I207" i="3" s="1"/>
  <c r="X8" i="1"/>
  <c r="H142" i="3" s="1"/>
  <c r="I142" i="3" s="1"/>
  <c r="X101" i="1"/>
  <c r="X52" i="1"/>
  <c r="H128" i="3" s="1"/>
  <c r="I128" i="3" s="1"/>
  <c r="X3" i="1"/>
  <c r="H168" i="3" s="1"/>
  <c r="I168" i="3" s="1"/>
  <c r="X134" i="1"/>
  <c r="X124" i="1"/>
  <c r="X114" i="1"/>
  <c r="X104" i="1"/>
  <c r="X95" i="1"/>
  <c r="H211" i="3" s="1"/>
  <c r="I211" i="3" s="1"/>
  <c r="X85" i="1"/>
  <c r="X75" i="1"/>
  <c r="X65" i="1"/>
  <c r="H188" i="3" s="1"/>
  <c r="I188" i="3" s="1"/>
  <c r="X55" i="1"/>
  <c r="X45" i="1"/>
  <c r="H20" i="3" s="1"/>
  <c r="I20" i="3" s="1"/>
  <c r="X36" i="1"/>
  <c r="H141" i="3" s="1"/>
  <c r="I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X15" i="1"/>
  <c r="X5" i="1"/>
  <c r="H13" i="3" s="1"/>
  <c r="I13" i="3" s="1"/>
  <c r="Y123" i="1"/>
  <c r="M123" i="1" s="1"/>
  <c r="X120" i="1"/>
  <c r="H212" i="3" s="1"/>
  <c r="I212" i="3" s="1"/>
  <c r="X129" i="1"/>
  <c r="X90" i="1"/>
  <c r="X60" i="1"/>
  <c r="X108" i="1"/>
  <c r="X69" i="1"/>
  <c r="X40" i="1"/>
  <c r="H139" i="3" s="1"/>
  <c r="I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X140" i="1"/>
  <c r="X110" i="1"/>
  <c r="X119" i="1"/>
  <c r="X138" i="1"/>
  <c r="X89" i="1"/>
  <c r="X20" i="1"/>
  <c r="H146" i="3" s="1"/>
  <c r="I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X81" i="1"/>
  <c r="H190" i="3" s="1"/>
  <c r="I190" i="3" s="1"/>
  <c r="X71" i="1"/>
  <c r="X61" i="1"/>
  <c r="X51" i="1"/>
  <c r="X41" i="1"/>
  <c r="X32" i="1"/>
  <c r="H9" i="3" s="1"/>
  <c r="I9" i="3" s="1"/>
  <c r="X22" i="1"/>
  <c r="X12" i="1"/>
  <c r="H11" i="3" s="1"/>
  <c r="I11" i="3" s="1"/>
  <c r="X80" i="1"/>
  <c r="X31" i="1"/>
  <c r="H135" i="3" s="1"/>
  <c r="I135" i="3" s="1"/>
  <c r="X21" i="1"/>
  <c r="H16" i="3" s="1"/>
  <c r="I16" i="3" s="1"/>
  <c r="X11" i="1"/>
  <c r="X10" i="1"/>
  <c r="X91" i="1"/>
  <c r="X139" i="1"/>
  <c r="X100" i="1"/>
  <c r="X70" i="1"/>
  <c r="X118" i="1"/>
  <c r="X79" i="1"/>
  <c r="X49" i="1"/>
  <c r="H134" i="3" s="1"/>
  <c r="I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226" i="3" l="1"/>
  <c r="I226" i="3" s="1"/>
  <c r="L226" i="3" s="1"/>
  <c r="M226" i="3" s="1"/>
  <c r="H24" i="3"/>
  <c r="I24" i="3" s="1"/>
  <c r="L24" i="3" s="1"/>
  <c r="M24" i="3" s="1"/>
  <c r="H23" i="3"/>
  <c r="I23" i="3" s="1"/>
  <c r="L23" i="3" s="1"/>
  <c r="M23" i="3" s="1"/>
  <c r="L146" i="3"/>
  <c r="M146" i="3" s="1"/>
  <c r="L11" i="3"/>
  <c r="M11" i="3" s="1"/>
  <c r="L187" i="3"/>
  <c r="M187" i="3" s="1"/>
  <c r="L208" i="3"/>
  <c r="M208" i="3" s="1"/>
  <c r="L140" i="3"/>
  <c r="M140" i="3" s="1"/>
  <c r="L16" i="3"/>
  <c r="M16" i="3" s="1"/>
  <c r="L8" i="3"/>
  <c r="M8" i="3" s="1"/>
  <c r="L20" i="3"/>
  <c r="M20" i="3" s="1"/>
  <c r="L217" i="3"/>
  <c r="M217" i="3" s="1"/>
  <c r="L185" i="3"/>
  <c r="M185" i="3" s="1"/>
  <c r="L189" i="3"/>
  <c r="M189" i="3" s="1"/>
  <c r="L223" i="3"/>
  <c r="M223" i="3" s="1"/>
  <c r="L190" i="3"/>
  <c r="M190" i="3" s="1"/>
  <c r="L168" i="3"/>
  <c r="M168" i="3" s="1"/>
  <c r="L134" i="3"/>
  <c r="M134" i="3" s="1"/>
  <c r="L212" i="3"/>
  <c r="M212" i="3" s="1"/>
  <c r="L141" i="3"/>
  <c r="M141" i="3" s="1"/>
  <c r="L135" i="3"/>
  <c r="M135" i="3" s="1"/>
  <c r="L9" i="3"/>
  <c r="M9" i="3" s="1"/>
  <c r="L139" i="3"/>
  <c r="M139" i="3" s="1"/>
  <c r="L13" i="3"/>
  <c r="M13" i="3" s="1"/>
  <c r="L211" i="3"/>
  <c r="M211" i="3" s="1"/>
  <c r="L142" i="3"/>
  <c r="M142" i="3" s="1"/>
  <c r="L143" i="3"/>
  <c r="M143" i="3" s="1"/>
  <c r="L216" i="3"/>
  <c r="M216" i="3" s="1"/>
  <c r="L22" i="3"/>
  <c r="M22" i="3" s="1"/>
  <c r="L31" i="3"/>
  <c r="M31" i="3" s="1"/>
  <c r="L207" i="3"/>
  <c r="M207" i="3" s="1"/>
  <c r="L183" i="3"/>
  <c r="M183" i="3" s="1"/>
  <c r="L215" i="3"/>
  <c r="M215" i="3" s="1"/>
  <c r="L7" i="3"/>
  <c r="M7" i="3" s="1"/>
  <c r="L41" i="3"/>
  <c r="M41" i="3" s="1"/>
  <c r="L188" i="3"/>
  <c r="M188" i="3" s="1"/>
  <c r="L19" i="3"/>
  <c r="M19" i="3" s="1"/>
  <c r="L128" i="3"/>
  <c r="M128" i="3" s="1"/>
  <c r="L206" i="3"/>
  <c r="M206" i="3" s="1"/>
  <c r="L144" i="3"/>
  <c r="M144" i="3" s="1"/>
  <c r="L17" i="3"/>
  <c r="M17" i="3" s="1"/>
  <c r="L40" i="3"/>
  <c r="M40" i="3" s="1"/>
  <c r="L44" i="3"/>
  <c r="M44" i="3" s="1"/>
  <c r="L219" i="3"/>
  <c r="K219" i="3"/>
  <c r="H10" i="3"/>
  <c r="I10" i="3" s="1"/>
  <c r="H210" i="3"/>
  <c r="I210" i="3" s="1"/>
  <c r="H18" i="3"/>
  <c r="I18" i="3" s="1"/>
  <c r="H169" i="3"/>
  <c r="I169" i="3" s="1"/>
  <c r="H14" i="3"/>
  <c r="I14" i="3" s="1"/>
  <c r="H161" i="3"/>
  <c r="I161" i="3" s="1"/>
  <c r="H15" i="3"/>
  <c r="I15" i="3" s="1"/>
  <c r="H148" i="3"/>
  <c r="I148" i="3" s="1"/>
  <c r="H127" i="3"/>
  <c r="I127" i="3" s="1"/>
  <c r="H145" i="3"/>
  <c r="I145" i="3" s="1"/>
  <c r="H12" i="3"/>
  <c r="I12" i="3" s="1"/>
  <c r="H138" i="3"/>
  <c r="I138" i="3" s="1"/>
  <c r="H21" i="3"/>
  <c r="I21" i="3" s="1"/>
  <c r="H137" i="3"/>
  <c r="I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H4" i="3"/>
  <c r="I4" i="3" s="1"/>
  <c r="H5" i="3"/>
  <c r="I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M219" i="3" l="1"/>
  <c r="L21" i="3"/>
  <c r="M21" i="3" s="1"/>
  <c r="L127" i="3"/>
  <c r="M127" i="3" s="1"/>
  <c r="L14" i="3"/>
  <c r="M14" i="3" s="1"/>
  <c r="L10" i="3"/>
  <c r="M10" i="3" s="1"/>
  <c r="L138" i="3"/>
  <c r="M138" i="3" s="1"/>
  <c r="L148" i="3"/>
  <c r="M148" i="3" s="1"/>
  <c r="L169" i="3"/>
  <c r="M169" i="3" s="1"/>
  <c r="L5" i="3"/>
  <c r="M5" i="3" s="1"/>
  <c r="L12" i="3"/>
  <c r="M12" i="3" s="1"/>
  <c r="L15" i="3"/>
  <c r="M15" i="3" s="1"/>
  <c r="L18" i="3"/>
  <c r="M18" i="3" s="1"/>
  <c r="L6" i="3"/>
  <c r="M6" i="3" s="1"/>
  <c r="L137" i="3"/>
  <c r="M137" i="3" s="1"/>
  <c r="L145" i="3"/>
  <c r="M145" i="3" s="1"/>
  <c r="L161" i="3"/>
  <c r="M161" i="3" s="1"/>
  <c r="L210" i="3"/>
  <c r="M210" i="3" s="1"/>
  <c r="L4" i="3"/>
  <c r="M4" i="3" s="1"/>
  <c r="K137" i="5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L3" i="3" l="1"/>
  <c r="M3" i="3" s="1"/>
</calcChain>
</file>

<file path=xl/sharedStrings.xml><?xml version="1.0" encoding="utf-8"?>
<sst xmlns="http://schemas.openxmlformats.org/spreadsheetml/2006/main" count="9754" uniqueCount="1844">
  <si>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</si>
  <si>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</si>
  <si>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</si>
  <si>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</si>
  <si>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</si>
  <si>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</si>
  <si>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</si>
  <si>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</si>
  <si>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</si>
  <si>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</si>
  <si>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</si>
  <si>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</si>
  <si>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</si>
  <si>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</si>
  <si>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</si>
  <si>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</si>
  <si>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</si>
  <si>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</si>
  <si>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</si>
  <si>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</si>
  <si>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</si>
  <si>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</si>
  <si>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</si>
  <si>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</si>
  <si>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</si>
  <si>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</si>
  <si>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</si>
  <si>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</si>
  <si>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</si>
  <si>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</si>
  <si>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</si>
  <si>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</si>
  <si>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</si>
  <si>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</si>
  <si>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</si>
  <si>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</si>
  <si>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</si>
  <si>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</si>
  <si>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</si>
  <si>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</si>
  <si>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</si>
  <si>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</si>
  <si>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</si>
  <si>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</si>
  <si>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</si>
  <si>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</si>
  <si>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</si>
  <si>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</si>
  <si>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</si>
  <si>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</si>
  <si>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</si>
  <si>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</si>
  <si>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</si>
  <si>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</si>
  <si>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</si>
  <si>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</si>
  <si>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</si>
  <si>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</si>
  <si>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</si>
  <si>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</si>
  <si>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</si>
  <si>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</si>
  <si>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</si>
  <si>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</si>
  <si>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</si>
  <si>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</si>
  <si>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</si>
  <si>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</si>
  <si>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</si>
  <si>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</si>
  <si>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</si>
  <si>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</si>
  <si>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</si>
  <si>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</si>
  <si>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</si>
  <si>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</si>
  <si>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</si>
  <si>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</si>
  <si>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</si>
  <si>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</si>
  <si>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</si>
  <si>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</si>
  <si>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</si>
  <si>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</si>
  <si>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</si>
  <si>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</si>
  <si>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</si>
  <si>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</si>
  <si>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</si>
  <si>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</si>
  <si>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</si>
  <si>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</si>
  <si>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</si>
  <si>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</si>
  <si>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</si>
  <si>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</si>
  <si>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</si>
  <si>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</si>
  <si>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</si>
  <si>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</si>
  <si>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</si>
  <si>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</si>
  <si>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</si>
  <si>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</si>
  <si>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</si>
  <si>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</si>
  <si>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</si>
  <si>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</si>
  <si>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</si>
  <si>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</si>
  <si>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</si>
  <si>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</si>
  <si>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</si>
  <si>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</si>
  <si>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</si>
  <si>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</si>
  <si>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</si>
  <si>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</si>
  <si>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</si>
  <si>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</si>
  <si>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</si>
  <si>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</si>
  <si>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</si>
  <si>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</si>
  <si>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</si>
  <si>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</si>
  <si>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</si>
  <si>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</si>
  <si>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</si>
  <si>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</si>
  <si>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</si>
  <si>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</si>
  <si>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</si>
  <si>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</si>
  <si>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</si>
  <si>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</si>
  <si>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</si>
  <si>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</si>
  <si>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</si>
  <si>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</si>
  <si>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</si>
  <si>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</si>
  <si>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</si>
  <si>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</si>
  <si>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</si>
  <si>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</si>
  <si>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</si>
  <si>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</si>
  <si>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</si>
  <si>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</si>
  <si>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</si>
  <si>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</si>
  <si>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</si>
  <si>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</si>
  <si>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</si>
  <si>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</si>
  <si>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</si>
  <si>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</si>
  <si>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</si>
  <si>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</si>
  <si>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</si>
  <si>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</si>
  <si>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</si>
  <si>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</si>
  <si>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</si>
  <si>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</si>
  <si>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</si>
  <si>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</si>
  <si>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</si>
  <si>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</si>
  <si>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</si>
  <si>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</si>
  <si>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</si>
  <si>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</si>
  <si>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</si>
  <si>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</si>
  <si>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</si>
  <si>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</si>
  <si>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</si>
  <si>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</si>
  <si>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</si>
  <si>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</si>
  <si>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</si>
  <si>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</si>
  <si>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</si>
  <si>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</si>
  <si>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</si>
  <si>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</si>
  <si>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</si>
  <si>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</si>
  <si>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</si>
  <si>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</si>
  <si>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</si>
  <si>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</si>
  <si>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</si>
  <si>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</si>
  <si>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</si>
  <si>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</si>
  <si>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</si>
  <si>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</si>
  <si>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</si>
  <si>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</si>
  <si>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</si>
  <si>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</si>
  <si>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</si>
  <si>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</si>
  <si>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</si>
  <si>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</si>
  <si>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</si>
  <si>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</si>
  <si>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</si>
  <si>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</si>
  <si>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</si>
  <si>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</si>
  <si>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</si>
  <si>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</si>
  <si>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</si>
  <si>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</si>
  <si>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</si>
  <si>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</si>
  <si>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</si>
  <si>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</si>
  <si>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</si>
  <si>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</si>
  <si>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</si>
  <si>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</si>
  <si>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</si>
  <si>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</si>
  <si>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</si>
  <si>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</si>
  <si>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</si>
  <si>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</si>
  <si>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</si>
  <si>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</si>
  <si>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</si>
  <si>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</si>
  <si>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</si>
  <si>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</si>
  <si>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</si>
  <si>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</si>
  <si>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</si>
  <si>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</si>
  <si>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</si>
  <si>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</si>
  <si>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</si>
  <si>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</si>
  <si>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</si>
  <si>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</si>
  <si>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</si>
  <si>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</si>
  <si>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</si>
  <si>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</si>
  <si>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</si>
  <si>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</si>
  <si>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</si>
  <si>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</si>
  <si>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</si>
  <si>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</si>
  <si>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</si>
  <si>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</si>
  <si>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</si>
  <si>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</si>
  <si>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</si>
  <si>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</si>
  <si>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</si>
  <si>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</si>
  <si>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</si>
  <si>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</si>
  <si>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</si>
  <si>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</si>
  <si>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</si>
  <si>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</si>
  <si>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</si>
  <si>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</si>
  <si>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</si>
  <si>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</si>
  <si>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</si>
  <si>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</si>
  <si>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</si>
  <si>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</si>
  <si>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</si>
  <si>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</si>
  <si>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</si>
  <si>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</si>
  <si>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</si>
  <si>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</si>
  <si>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</si>
  <si>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</si>
  <si>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</si>
  <si>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</si>
  <si>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</si>
  <si>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</si>
  <si>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</si>
  <si>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</si>
  <si>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</si>
  <si>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</si>
  <si>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</si>
  <si>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</si>
  <si>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</si>
  <si>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</si>
  <si>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</si>
  <si>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</si>
  <si>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</si>
  <si>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</si>
  <si>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</si>
  <si>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</si>
  <si>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</si>
  <si>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</si>
  <si>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</si>
  <si>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</si>
  <si>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</si>
  <si>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</si>
  <si>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</si>
  <si>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</si>
  <si>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</si>
  <si>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</si>
  <si>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</si>
  <si>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</si>
  <si>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</si>
  <si>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</si>
  <si>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</si>
  <si>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</si>
  <si>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</si>
  <si>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</si>
  <si>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</si>
  <si>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</si>
  <si>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</si>
  <si>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</si>
  <si>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</si>
  <si>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</si>
  <si>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</si>
  <si>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</si>
  <si>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</si>
  <si>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</si>
  <si>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</si>
  <si>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</si>
  <si>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</si>
  <si>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</si>
  <si>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</si>
  <si>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</si>
  <si>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</si>
  <si>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</si>
  <si>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</si>
  <si>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</si>
  <si>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</si>
  <si>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</si>
  <si>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</si>
  <si>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</si>
  <si>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</si>
  <si>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</si>
  <si>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</si>
  <si>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</si>
  <si>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</si>
  <si>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</si>
  <si>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</si>
  <si>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</si>
  <si>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</si>
  <si>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</si>
  <si>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</si>
  <si>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</si>
  <si>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</si>
  <si>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</si>
  <si>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</si>
  <si>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</si>
  <si>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</si>
  <si>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</si>
  <si>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</si>
  <si>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</si>
  <si>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</si>
  <si>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</si>
  <si>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</si>
  <si>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</si>
  <si>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</si>
  <si>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</si>
  <si>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</si>
  <si>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</si>
  <si>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</si>
  <si>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</si>
  <si>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</si>
  <si>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</si>
  <si>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</si>
  <si>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</si>
  <si>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</si>
  <si>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</si>
  <si>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</si>
  <si>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</si>
  <si>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</si>
  <si>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</si>
  <si>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</si>
  <si>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</si>
  <si>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</si>
  <si>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</si>
  <si>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</si>
  <si>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</si>
  <si>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</si>
  <si>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</si>
  <si>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</si>
  <si>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</si>
  <si>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</si>
  <si>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</si>
  <si>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</si>
  <si>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</si>
  <si>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</si>
  <si>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</si>
  <si>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</si>
  <si>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</si>
  <si>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</si>
  <si>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</si>
  <si>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</si>
  <si>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</si>
  <si>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</si>
  <si>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</si>
  <si>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</si>
  <si>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</si>
  <si>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</si>
  <si>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</si>
  <si>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</si>
  <si>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</si>
  <si>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</si>
  <si>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</si>
  <si>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</si>
  <si>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</si>
  <si>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</si>
  <si>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</si>
  <si>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</si>
  <si>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</si>
  <si>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</si>
  <si>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</si>
  <si>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</si>
  <si>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</si>
  <si>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</si>
  <si>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</si>
  <si>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</si>
  <si>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</si>
  <si>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</si>
  <si>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</si>
  <si>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</si>
  <si>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</si>
  <si>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</si>
  <si>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</si>
  <si>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</si>
  <si>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</si>
  <si>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</si>
  <si>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</si>
  <si>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</si>
  <si>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</si>
  <si>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</si>
  <si>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</si>
  <si>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</si>
  <si>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</si>
  <si>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</si>
  <si>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</si>
  <si>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</si>
  <si>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</si>
  <si>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</si>
  <si>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</si>
  <si>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</si>
  <si>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</si>
  <si>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</si>
  <si>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</si>
  <si>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</si>
  <si>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</si>
  <si>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</si>
  <si>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</si>
  <si>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</si>
  <si>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</si>
  <si>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</si>
  <si>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</si>
  <si>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</si>
  <si>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</si>
  <si>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</si>
  <si>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</si>
  <si>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</si>
  <si>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</si>
  <si>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</si>
  <si>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</si>
  <si>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</si>
  <si>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</si>
  <si>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</si>
  <si>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</si>
  <si>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</si>
  <si>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</si>
  <si>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</si>
  <si>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</si>
  <si>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</si>
  <si>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</si>
  <si>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</si>
  <si>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</si>
  <si>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</si>
  <si>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</si>
  <si>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</si>
  <si>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</si>
  <si>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</si>
  <si>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</si>
  <si>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</si>
  <si>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</si>
  <si>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</si>
  <si>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</si>
  <si>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</si>
  <si>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</si>
  <si>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</si>
  <si>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</si>
  <si>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</si>
  <si>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</si>
  <si>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</si>
  <si>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</si>
  <si>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</si>
  <si>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</si>
  <si>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</si>
  <si>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</si>
  <si>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</si>
  <si>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</si>
  <si>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</si>
  <si>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</si>
  <si>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</si>
  <si>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</si>
  <si>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</si>
  <si>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</si>
  <si>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</si>
  <si>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</si>
  <si>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</si>
  <si>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</si>
  <si>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</si>
  <si>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</si>
  <si>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</si>
  <si>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</si>
  <si>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</si>
  <si>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</si>
  <si>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</si>
  <si>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</si>
  <si>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</si>
  <si>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</si>
  <si>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</si>
  <si>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</si>
  <si>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</si>
  <si>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</si>
  <si>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</si>
  <si>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</si>
  <si>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</si>
  <si>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</si>
  <si>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</si>
  <si>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</si>
  <si>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</si>
  <si>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</si>
  <si>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</si>
  <si>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</si>
  <si>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</si>
  <si>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</si>
  <si>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</si>
  <si>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</si>
  <si>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</si>
  <si>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</si>
  <si>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</si>
  <si>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</si>
  <si>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</si>
  <si>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</si>
  <si>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</si>
  <si>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</si>
  <si>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</si>
  <si>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</si>
  <si>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</si>
  <si>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</si>
  <si>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</si>
  <si>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</si>
  <si>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</si>
  <si>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</si>
  <si>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</si>
  <si>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</si>
  <si>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</si>
  <si>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</si>
  <si>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</si>
  <si>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</si>
  <si>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</si>
  <si>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</si>
  <si>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</si>
  <si>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</si>
  <si>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</si>
  <si>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</si>
  <si>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</si>
  <si>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</si>
  <si>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</si>
  <si>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</si>
  <si>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</si>
  <si>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</si>
  <si>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</si>
  <si>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</si>
  <si>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</si>
  <si>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</si>
  <si>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</si>
  <si>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</si>
  <si>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</si>
  <si>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</si>
  <si>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</si>
  <si>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</si>
  <si>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</si>
  <si>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</si>
  <si>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</si>
  <si>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</si>
  <si>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</si>
  <si>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</si>
  <si>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</si>
  <si>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</si>
  <si>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</si>
  <si>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</si>
  <si>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</si>
  <si>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</si>
  <si>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</si>
  <si>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</si>
  <si>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</si>
  <si>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</si>
  <si>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</si>
  <si>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</si>
  <si>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</si>
  <si>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</si>
  <si>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</si>
  <si>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</si>
  <si>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</si>
  <si>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</si>
  <si>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</si>
  <si>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</si>
  <si>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</si>
  <si>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</si>
  <si>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</si>
  <si>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</si>
  <si>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</si>
  <si>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</si>
  <si>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</si>
  <si>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</si>
  <si>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</si>
  <si>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</si>
  <si>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</si>
  <si>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</si>
  <si>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</si>
  <si>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</si>
  <si>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</si>
  <si>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</si>
  <si>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</si>
  <si>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</si>
  <si>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</si>
  <si>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</si>
  <si>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</si>
  <si>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</si>
  <si>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</si>
  <si>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</si>
  <si>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</si>
  <si>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</si>
  <si>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</si>
  <si>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</si>
  <si>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</si>
  <si>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</si>
  <si>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</si>
  <si>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</si>
  <si>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</si>
  <si>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</si>
  <si>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</si>
  <si>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</si>
  <si>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</si>
  <si>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</si>
  <si>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</si>
  <si>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</si>
  <si>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</si>
  <si>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</si>
  <si>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</si>
  <si>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</si>
  <si>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</si>
  <si>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</si>
  <si>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</si>
  <si>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</si>
  <si>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</si>
  <si>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</si>
  <si>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</si>
  <si>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</si>
  <si>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</si>
  <si>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</si>
  <si>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</si>
  <si>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</si>
  <si>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</si>
  <si>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</si>
  <si>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</si>
  <si>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</si>
  <si>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</si>
  <si>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</si>
  <si>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</si>
  <si>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</si>
  <si>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</si>
  <si>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</si>
  <si>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</si>
  <si>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</si>
  <si>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</si>
  <si>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</si>
  <si>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</si>
  <si>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</si>
  <si>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</si>
  <si>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</si>
  <si>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</si>
  <si>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</si>
  <si>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</si>
  <si>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</si>
  <si>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</si>
  <si>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</si>
  <si>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</si>
  <si>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</si>
  <si>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</si>
  <si>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</si>
  <si>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</si>
  <si>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</si>
  <si>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</si>
  <si>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</si>
  <si>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</si>
  <si>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</si>
  <si>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</si>
  <si>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</si>
  <si>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</si>
  <si>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</si>
  <si>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</si>
  <si>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</si>
  <si>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</si>
  <si>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</si>
  <si>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</si>
  <si>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</si>
  <si>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</si>
  <si>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</si>
  <si>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</si>
  <si>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</si>
  <si>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</si>
  <si>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</si>
  <si>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</si>
  <si>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</si>
  <si>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</si>
  <si>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</si>
  <si>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</si>
  <si>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</si>
  <si>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</si>
  <si>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</si>
  <si>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</si>
  <si>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</si>
  <si>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</si>
  <si>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</si>
  <si>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</si>
  <si>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</si>
  <si>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</si>
  <si>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</si>
  <si>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</si>
  <si>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</si>
  <si>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</si>
  <si>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</si>
  <si>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</si>
  <si>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</si>
  <si>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</si>
  <si>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</si>
  <si>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</si>
  <si>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</si>
  <si>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</si>
  <si>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</si>
  <si>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</si>
  <si>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</si>
  <si>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</si>
  <si>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</si>
  <si>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</si>
  <si>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</si>
  <si>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</si>
  <si>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</si>
  <si>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</si>
  <si>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</si>
  <si>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</si>
  <si>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</si>
  <si>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</si>
  <si>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</si>
  <si>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</si>
  <si>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</si>
  <si>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</si>
  <si>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</si>
  <si>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</si>
  <si>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</si>
  <si>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</si>
  <si>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</si>
  <si>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</si>
  <si>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</si>
  <si>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</si>
  <si>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</si>
  <si>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</si>
  <si>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</si>
  <si>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</si>
  <si>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</si>
  <si>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</si>
  <si>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</si>
  <si>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</si>
  <si>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</si>
  <si>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</si>
  <si>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</si>
  <si>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</si>
  <si>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</si>
  <si>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</si>
  <si>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</si>
  <si>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</si>
  <si>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</si>
  <si>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</si>
  <si>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</si>
  <si>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</si>
  <si>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</si>
  <si>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</si>
  <si>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</si>
  <si>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</si>
  <si>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</si>
  <si>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</si>
  <si>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</si>
  <si>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</si>
  <si>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</si>
  <si>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</si>
  <si>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</si>
  <si>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</si>
  <si>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</si>
  <si>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</si>
  <si>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</si>
  <si>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</si>
  <si>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</si>
  <si>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</si>
  <si>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</si>
  <si>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</si>
  <si>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</si>
  <si>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</si>
  <si>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</si>
  <si>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</si>
  <si>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</si>
  <si>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</si>
  <si>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</si>
  <si>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</si>
  <si>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</si>
  <si>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</si>
  <si>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</si>
  <si>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</si>
  <si>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</si>
  <si>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</si>
  <si>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</si>
  <si>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</si>
  <si>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</si>
  <si>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</si>
  <si>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</si>
  <si>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</si>
  <si>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</si>
  <si>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</si>
  <si>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</si>
  <si>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</si>
  <si>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</si>
  <si>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</si>
  <si>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</si>
  <si>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</si>
  <si>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</si>
  <si>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</si>
  <si>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</si>
  <si>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</si>
  <si>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</si>
  <si>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</si>
  <si>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</si>
  <si>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</si>
  <si>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</si>
  <si>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</si>
  <si>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</si>
  <si>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</si>
  <si>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</si>
  <si>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</si>
  <si>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</si>
  <si>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</si>
  <si>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</si>
  <si>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</si>
  <si>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</si>
  <si>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</si>
  <si>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</si>
  <si>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</si>
  <si>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</si>
  <si>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</si>
  <si>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</si>
  <si>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</si>
  <si>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</si>
  <si>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</si>
  <si>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</si>
  <si>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</si>
  <si>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</si>
  <si>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</si>
  <si>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</si>
  <si>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</si>
  <si>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</si>
  <si>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</si>
  <si>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</si>
  <si>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</si>
  <si>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</si>
  <si>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</si>
  <si>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</si>
  <si>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</si>
  <si>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</si>
  <si>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</si>
  <si>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</si>
  <si>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</si>
  <si>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</si>
  <si>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</si>
  <si>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</si>
  <si>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</si>
  <si>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</si>
  <si>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</si>
  <si>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</si>
  <si>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</si>
  <si>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</si>
  <si>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</si>
  <si>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</si>
  <si>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</si>
  <si>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</si>
  <si>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</si>
  <si>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</si>
  <si>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</si>
  <si>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</si>
  <si>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</si>
  <si>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</si>
  <si>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</si>
  <si>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</si>
  <si>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</si>
  <si>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</si>
  <si>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</si>
  <si>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</si>
  <si>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</si>
  <si>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</si>
  <si>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</si>
  <si>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</si>
  <si>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</si>
  <si>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</si>
  <si>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</si>
  <si>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</si>
  <si>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</si>
  <si>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</si>
  <si>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</si>
  <si>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</si>
  <si>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</si>
  <si>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</si>
  <si>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</si>
  <si>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</si>
  <si>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</si>
  <si>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</si>
  <si>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</si>
  <si>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</si>
  <si>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</si>
  <si>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</si>
  <si>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</si>
  <si>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</si>
  <si>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</si>
  <si>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</si>
  <si>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</si>
  <si>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</si>
  <si>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</si>
  <si>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</si>
  <si>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</si>
  <si>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</si>
  <si>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</si>
  <si>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</si>
  <si>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</si>
  <si>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</si>
  <si>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</si>
  <si>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</si>
  <si>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</si>
  <si>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</si>
  <si>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</si>
  <si>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</si>
  <si>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</si>
  <si>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</si>
  <si>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</si>
  <si>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</si>
  <si>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</si>
  <si>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</si>
  <si>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</si>
  <si>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</si>
  <si>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</si>
  <si>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</si>
  <si>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</si>
  <si>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</si>
  <si>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</si>
  <si>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</si>
  <si>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</si>
  <si>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</si>
  <si>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</si>
  <si>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</si>
  <si>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</si>
  <si>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</si>
  <si>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</si>
  <si>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</si>
  <si>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</si>
  <si>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</si>
  <si>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</si>
  <si>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</si>
  <si>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</si>
  <si>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</si>
  <si>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</si>
  <si>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</si>
  <si>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</si>
  <si>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</si>
  <si>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</si>
  <si>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</si>
  <si>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</si>
  <si>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</si>
  <si>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</si>
  <si>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</si>
  <si>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</si>
  <si>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</si>
  <si>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</si>
  <si>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</si>
  <si>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</si>
  <si>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</si>
  <si>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</si>
  <si>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</si>
  <si>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</si>
  <si>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</si>
  <si>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</si>
  <si>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</si>
  <si>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</si>
  <si>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</si>
  <si>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</si>
  <si>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</si>
  <si>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</si>
  <si>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</si>
  <si>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</si>
  <si>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</si>
  <si>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</si>
  <si>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</si>
  <si>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</si>
  <si>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</si>
  <si>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</si>
  <si>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</si>
  <si>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</si>
  <si>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</si>
  <si>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</si>
  <si>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</si>
  <si>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</si>
  <si>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</si>
  <si>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</si>
  <si>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</si>
  <si>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</si>
  <si>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</si>
  <si>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</si>
  <si>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</si>
  <si>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</si>
  <si>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</si>
  <si>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</si>
  <si>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</si>
  <si>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</si>
  <si>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</si>
  <si>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</si>
  <si>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</si>
  <si>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</si>
  <si>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</si>
  <si>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</si>
  <si>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</si>
  <si>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</si>
  <si>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</si>
  <si>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</si>
  <si>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</si>
  <si>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</si>
  <si>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</si>
  <si>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</si>
  <si>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</si>
  <si>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</si>
  <si>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</si>
  <si>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</si>
  <si>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</si>
  <si>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</si>
  <si>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</si>
  <si>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</si>
  <si>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</si>
  <si>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</si>
  <si>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</si>
  <si>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</si>
  <si>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</si>
  <si>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</si>
  <si>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</si>
  <si>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</si>
  <si>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</si>
  <si>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</si>
  <si>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</si>
  <si>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</si>
  <si>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</si>
  <si>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</si>
  <si>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</si>
  <si>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</si>
  <si>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</si>
  <si>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</si>
  <si>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</si>
  <si>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</si>
  <si>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</si>
  <si>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</si>
  <si>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</si>
  <si>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</si>
  <si>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</si>
  <si>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</si>
  <si>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</si>
  <si>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</si>
  <si>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</si>
  <si>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</si>
  <si>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</si>
  <si>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</si>
  <si>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</si>
  <si>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</si>
  <si>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</si>
  <si>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</si>
  <si>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</si>
  <si>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</si>
  <si>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</si>
  <si>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</si>
  <si>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</si>
  <si>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</si>
  <si>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</si>
  <si>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</si>
  <si>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</si>
  <si>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</si>
  <si>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</si>
  <si>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</si>
  <si>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</si>
  <si>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</si>
  <si>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</si>
  <si>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</si>
  <si>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</si>
  <si>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</si>
  <si>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</si>
  <si>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</si>
  <si>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</si>
  <si>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</si>
  <si>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</si>
  <si>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</si>
  <si>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</si>
  <si>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</si>
  <si>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</si>
  <si>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</si>
  <si>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</si>
  <si>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</si>
  <si>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</si>
  <si>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</si>
  <si>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</si>
  <si>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</si>
  <si>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</si>
  <si>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</si>
  <si>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</si>
  <si>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</si>
  <si>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</si>
  <si>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</si>
  <si>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</si>
  <si>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</si>
  <si>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</si>
  <si>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</si>
  <si>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</si>
  <si>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</si>
  <si>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</si>
  <si>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</si>
  <si>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</si>
  <si>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</si>
  <si>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</si>
  <si>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</si>
  <si>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</si>
  <si>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</si>
  <si>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</si>
  <si>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</si>
  <si>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</si>
  <si>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</si>
  <si>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</si>
  <si>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</si>
  <si>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</si>
  <si>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</si>
  <si>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</si>
  <si>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</si>
  <si>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</si>
  <si>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</si>
  <si>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</si>
  <si>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</si>
  <si>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</si>
  <si>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</si>
  <si>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</si>
  <si>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</si>
  <si>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</si>
  <si>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</si>
  <si>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</si>
  <si>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</si>
  <si>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</si>
  <si>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</si>
  <si>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</si>
  <si>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</si>
  <si>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</si>
  <si>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</si>
  <si>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</si>
  <si>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</si>
  <si>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</si>
  <si>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</si>
  <si>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</si>
  <si>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</si>
  <si>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</si>
  <si>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</si>
  <si>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</si>
  <si>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</si>
  <si>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</si>
  <si>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</si>
  <si>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</si>
  <si>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</si>
  <si>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</si>
  <si>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</si>
  <si>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</si>
  <si>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</si>
  <si>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</si>
  <si>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</si>
  <si>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</si>
  <si>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</si>
  <si>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</si>
  <si>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</si>
  <si>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</si>
  <si>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</si>
  <si>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</si>
  <si>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</si>
  <si>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</si>
  <si>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</si>
  <si>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</si>
  <si>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</si>
  <si>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</si>
  <si>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</si>
  <si>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</si>
  <si>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</si>
  <si>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</si>
  <si>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</si>
  <si>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</si>
  <si>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</si>
  <si>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</si>
  <si>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</si>
  <si>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</si>
  <si>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</si>
  <si>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</si>
  <si>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</si>
  <si>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</si>
  <si>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</si>
  <si>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</si>
  <si>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</si>
  <si>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</si>
  <si>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</si>
  <si>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</si>
  <si>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</si>
  <si>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</si>
  <si>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</si>
  <si>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</si>
  <si>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</si>
  <si>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</si>
  <si>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</si>
  <si>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</si>
  <si>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</si>
  <si>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</si>
  <si>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</si>
  <si>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</si>
  <si>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</si>
  <si>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</si>
  <si>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</si>
  <si>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</si>
  <si>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</si>
  <si>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</si>
  <si>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</si>
  <si>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</si>
  <si>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</si>
  <si>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</si>
  <si>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</si>
  <si>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</si>
  <si>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</si>
  <si>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</si>
  <si>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</si>
  <si>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</si>
  <si>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</si>
  <si>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</si>
  <si>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</si>
  <si>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</si>
  <si>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</si>
  <si>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</si>
  <si>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</si>
  <si>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</si>
  <si>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</si>
  <si>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</si>
  <si>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</si>
  <si>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</si>
  <si>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</si>
  <si>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</si>
  <si>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</si>
  <si>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</si>
  <si>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</si>
  <si>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</si>
  <si>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</si>
  <si>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</si>
  <si>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</si>
  <si>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</si>
  <si>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</si>
  <si>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</si>
  <si>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</si>
  <si>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</si>
  <si>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</si>
  <si>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</si>
  <si>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</si>
  <si>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</si>
  <si>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</si>
  <si>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</si>
  <si>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</si>
  <si>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</si>
  <si>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</si>
  <si>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</si>
  <si>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</si>
  <si>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</si>
  <si>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</si>
  <si>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</si>
  <si>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</si>
  <si>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</si>
  <si>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</si>
  <si>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</si>
  <si>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</si>
  <si>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</si>
  <si>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</si>
  <si>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</si>
  <si>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</si>
  <si>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</si>
  <si>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</si>
  <si>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</si>
  <si>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</si>
  <si>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</si>
  <si>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</si>
  <si>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</si>
  <si>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</si>
  <si>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</si>
  <si>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</si>
  <si>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</si>
  <si>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</si>
  <si>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</si>
  <si>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</si>
  <si>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</si>
  <si>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</si>
  <si>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</si>
  <si>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</si>
  <si>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</si>
  <si>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</si>
  <si>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</si>
  <si>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</si>
  <si>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</si>
  <si>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</si>
  <si>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</si>
  <si>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</si>
  <si>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</si>
  <si>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</si>
  <si>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</si>
  <si>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</si>
  <si>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</si>
  <si>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</si>
  <si>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</si>
  <si>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</si>
  <si>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</si>
  <si>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</si>
  <si>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</si>
  <si>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</si>
  <si>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</si>
  <si>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</si>
  <si>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</si>
  <si>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</si>
  <si>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</si>
  <si>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</si>
  <si>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</si>
  <si>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</si>
  <si>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</si>
  <si>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</si>
  <si>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</si>
  <si>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</si>
  <si>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</si>
  <si>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</si>
  <si>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</si>
  <si>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</si>
  <si>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</si>
  <si>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</si>
  <si>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</si>
  <si>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</si>
  <si>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</si>
  <si>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</si>
  <si>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</si>
  <si>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</si>
  <si>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</si>
  <si>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</si>
  <si>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</si>
  <si>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</si>
  <si>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</si>
  <si>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</si>
  <si>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</si>
  <si>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</si>
  <si>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Violeta</t>
  </si>
  <si>
    <t>Gastos fijos Mensuales</t>
  </si>
  <si>
    <t>Camisero blanco con pinzas</t>
  </si>
  <si>
    <t>Malla Pareo</t>
  </si>
  <si>
    <t>Malla fina Pareo</t>
  </si>
  <si>
    <t>Bikini Short con cordón de ajuste</t>
  </si>
  <si>
    <t>Bañador en contraste azul</t>
  </si>
  <si>
    <t>Sandalias crema</t>
  </si>
  <si>
    <t>Jean con roto sencillo</t>
  </si>
  <si>
    <t>Jumpsuit culotte</t>
  </si>
  <si>
    <t>Mono Oblicuo con bolsillo</t>
  </si>
  <si>
    <t>Bolso de mimbre</t>
  </si>
  <si>
    <t>Vestido elegante ajustado corte sirena</t>
  </si>
  <si>
    <t xml:space="preserve">Set de lencería </t>
  </si>
  <si>
    <t>Set de lencería de encaje</t>
  </si>
  <si>
    <t>ENCARGOSRecibido Freddy 24Mayo</t>
  </si>
  <si>
    <t>Sandalias de tacón con tiras de moda</t>
  </si>
  <si>
    <t>Blusa elegante de cuello blanco</t>
  </si>
  <si>
    <t>Blusa elegante de cuello negro</t>
  </si>
  <si>
    <t>Talla 37</t>
  </si>
  <si>
    <t>Talla 39</t>
  </si>
  <si>
    <t>Maxi Vestido espalda corrida</t>
  </si>
  <si>
    <t>Madelyn</t>
  </si>
  <si>
    <t>Yisley</t>
  </si>
  <si>
    <t>Ismaray</t>
  </si>
  <si>
    <t>UB0001</t>
  </si>
  <si>
    <t>UB0002</t>
  </si>
  <si>
    <t>UB0003</t>
  </si>
  <si>
    <t>UB0004</t>
  </si>
  <si>
    <t>UB0005</t>
  </si>
  <si>
    <t>UB0006</t>
  </si>
  <si>
    <t>UB0007</t>
  </si>
  <si>
    <t>UB0008</t>
  </si>
  <si>
    <t>UB0009</t>
  </si>
  <si>
    <t>UB0010</t>
  </si>
  <si>
    <t>UB0011</t>
  </si>
  <si>
    <t>UB0012</t>
  </si>
  <si>
    <t>UB0013</t>
  </si>
  <si>
    <t>UB0014</t>
  </si>
  <si>
    <t>UB0015</t>
  </si>
  <si>
    <t>UB0016</t>
  </si>
  <si>
    <t>UB0017</t>
  </si>
  <si>
    <t>UB0018</t>
  </si>
  <si>
    <t>UB0019</t>
  </si>
  <si>
    <t>UB0020</t>
  </si>
  <si>
    <t>UB0021</t>
  </si>
  <si>
    <t>UB0022</t>
  </si>
  <si>
    <t>UB0023</t>
  </si>
  <si>
    <t>UB0024</t>
  </si>
  <si>
    <t>UB0025</t>
  </si>
  <si>
    <t>UB0026</t>
  </si>
  <si>
    <t>UB0027</t>
  </si>
  <si>
    <t>UB0028</t>
  </si>
  <si>
    <t>UB0029</t>
  </si>
  <si>
    <t>UB0030</t>
  </si>
  <si>
    <t>UB0031</t>
  </si>
  <si>
    <t>UB0032</t>
  </si>
  <si>
    <t>UB0033</t>
  </si>
  <si>
    <t>UB0034</t>
  </si>
  <si>
    <t>UB0035</t>
  </si>
  <si>
    <t>UB0036</t>
  </si>
  <si>
    <t>UB0037</t>
  </si>
  <si>
    <t>UB0038</t>
  </si>
  <si>
    <t>UB0039</t>
  </si>
  <si>
    <t>UB0040</t>
  </si>
  <si>
    <t>UB0041</t>
  </si>
  <si>
    <t>UB0042</t>
  </si>
  <si>
    <t>UB0043</t>
  </si>
  <si>
    <t>UB0044</t>
  </si>
  <si>
    <t>UB0045</t>
  </si>
  <si>
    <t>UB0046</t>
  </si>
  <si>
    <t>UB0047</t>
  </si>
  <si>
    <t>UB0048</t>
  </si>
  <si>
    <t>UB0049</t>
  </si>
  <si>
    <t>UB0050</t>
  </si>
  <si>
    <t>UB0055</t>
  </si>
  <si>
    <t>UB0056</t>
  </si>
  <si>
    <t>UB0057</t>
  </si>
  <si>
    <t>UB0058</t>
  </si>
  <si>
    <t>UB0059</t>
  </si>
  <si>
    <t>UB0060</t>
  </si>
  <si>
    <t>UB0061</t>
  </si>
  <si>
    <t>UB0062</t>
  </si>
  <si>
    <t>UB0063</t>
  </si>
  <si>
    <t>UB0064</t>
  </si>
  <si>
    <t>UB0065</t>
  </si>
  <si>
    <t>UB0066</t>
  </si>
  <si>
    <t>UB0067</t>
  </si>
  <si>
    <t>UB0068</t>
  </si>
  <si>
    <t>UB0069</t>
  </si>
  <si>
    <t>UB0070</t>
  </si>
  <si>
    <t>UB0071</t>
  </si>
  <si>
    <t>UB0072</t>
  </si>
  <si>
    <t>UB0073</t>
  </si>
  <si>
    <t>UB0074</t>
  </si>
  <si>
    <t>UB0075</t>
  </si>
  <si>
    <t>UB0076</t>
  </si>
  <si>
    <t>UB0077</t>
  </si>
  <si>
    <t>UB0078</t>
  </si>
  <si>
    <t>UB0079</t>
  </si>
  <si>
    <t>UB0080</t>
  </si>
  <si>
    <t>UB0081</t>
  </si>
  <si>
    <t>UB0082</t>
  </si>
  <si>
    <t>UB0083</t>
  </si>
  <si>
    <t>UB0084</t>
  </si>
  <si>
    <t>UB0085</t>
  </si>
  <si>
    <t>UB0086</t>
  </si>
  <si>
    <t>UB0087</t>
  </si>
  <si>
    <t>UB0088</t>
  </si>
  <si>
    <t>UB0089</t>
  </si>
  <si>
    <t>UB0090</t>
  </si>
  <si>
    <t>UB0091</t>
  </si>
  <si>
    <t>UB0092</t>
  </si>
  <si>
    <t>UB0093</t>
  </si>
  <si>
    <t>UB0094</t>
  </si>
  <si>
    <t>UB0095</t>
  </si>
  <si>
    <t>UB0096</t>
  </si>
  <si>
    <t>UB0097</t>
  </si>
  <si>
    <t>UB0098</t>
  </si>
  <si>
    <t>UB0099</t>
  </si>
  <si>
    <t>UB0100</t>
  </si>
  <si>
    <t>UB0101</t>
  </si>
  <si>
    <t>UB0102</t>
  </si>
  <si>
    <t>UB0103</t>
  </si>
  <si>
    <t>UB0104</t>
  </si>
  <si>
    <t>UB0105</t>
  </si>
  <si>
    <t>UB0106</t>
  </si>
  <si>
    <t>UB0107</t>
  </si>
  <si>
    <t>UB0108</t>
  </si>
  <si>
    <t>UB0109</t>
  </si>
  <si>
    <t>UB0110</t>
  </si>
  <si>
    <t>UB0111</t>
  </si>
  <si>
    <t>UB0112</t>
  </si>
  <si>
    <t>UB0113</t>
  </si>
  <si>
    <t>UB0114</t>
  </si>
  <si>
    <t>UB0115</t>
  </si>
  <si>
    <t>UB0116</t>
  </si>
  <si>
    <t>UB0117</t>
  </si>
  <si>
    <t>UB0118</t>
  </si>
  <si>
    <t>UB0119</t>
  </si>
  <si>
    <t>UB0120</t>
  </si>
  <si>
    <t>UB0121</t>
  </si>
  <si>
    <t>UB0122</t>
  </si>
  <si>
    <t>UB0123</t>
  </si>
  <si>
    <t>UB0124</t>
  </si>
  <si>
    <t>UB0125</t>
  </si>
  <si>
    <t>UB0126</t>
  </si>
  <si>
    <t>UB0127</t>
  </si>
  <si>
    <t>UB0128</t>
  </si>
  <si>
    <t>UB0129</t>
  </si>
  <si>
    <t>UB0130</t>
  </si>
  <si>
    <t>UB0131</t>
  </si>
  <si>
    <t>UB0132</t>
  </si>
  <si>
    <t>UB0133</t>
  </si>
  <si>
    <t>UB0134</t>
  </si>
  <si>
    <t>UB0135</t>
  </si>
  <si>
    <t>UB0136</t>
  </si>
  <si>
    <t>UB0137</t>
  </si>
  <si>
    <t>UB0138</t>
  </si>
  <si>
    <t>UB0139</t>
  </si>
  <si>
    <t>UB0140</t>
  </si>
  <si>
    <t>UB0141</t>
  </si>
  <si>
    <t>UB0142</t>
  </si>
  <si>
    <t>UB0143</t>
  </si>
  <si>
    <t>UB0144</t>
  </si>
  <si>
    <t>UB0145</t>
  </si>
  <si>
    <t>UB0146</t>
  </si>
  <si>
    <t>UB0147</t>
  </si>
  <si>
    <t>UB0148</t>
  </si>
  <si>
    <t>UB0149</t>
  </si>
  <si>
    <t>UB0150</t>
  </si>
  <si>
    <t>UB0151</t>
  </si>
  <si>
    <t>UB0152</t>
  </si>
  <si>
    <t>UB0153</t>
  </si>
  <si>
    <t>UB0154</t>
  </si>
  <si>
    <t>UB0155</t>
  </si>
  <si>
    <t>UB0156</t>
  </si>
  <si>
    <t>UB0157</t>
  </si>
  <si>
    <t>UB0158</t>
  </si>
  <si>
    <t>UB0159</t>
  </si>
  <si>
    <t>UB0160</t>
  </si>
  <si>
    <t>UB0161</t>
  </si>
  <si>
    <t>UB0162</t>
  </si>
  <si>
    <t>UB0163</t>
  </si>
  <si>
    <t>UB0164</t>
  </si>
  <si>
    <t>UB0165</t>
  </si>
  <si>
    <t>UB0166</t>
  </si>
  <si>
    <t>UB0167</t>
  </si>
  <si>
    <t>UB0168</t>
  </si>
  <si>
    <t>UB0169</t>
  </si>
  <si>
    <t>UB0170</t>
  </si>
  <si>
    <t>UB0171</t>
  </si>
  <si>
    <t>UB0172</t>
  </si>
  <si>
    <t>UB0173</t>
  </si>
  <si>
    <t>UB0174</t>
  </si>
  <si>
    <t>UB0175</t>
  </si>
  <si>
    <t>UB0176</t>
  </si>
  <si>
    <t>UB0177</t>
  </si>
  <si>
    <t>UB0178</t>
  </si>
  <si>
    <t>UB0179</t>
  </si>
  <si>
    <t>UB0180</t>
  </si>
  <si>
    <t>UB0181</t>
  </si>
  <si>
    <t>UB0182</t>
  </si>
  <si>
    <t>UB0183</t>
  </si>
  <si>
    <t>UB0184</t>
  </si>
  <si>
    <t>UB0185</t>
  </si>
  <si>
    <t>UB0186</t>
  </si>
  <si>
    <t>UB0187</t>
  </si>
  <si>
    <t>UB0188</t>
  </si>
  <si>
    <t>UB0189</t>
  </si>
  <si>
    <t>UB0190</t>
  </si>
  <si>
    <t>UB0191</t>
  </si>
  <si>
    <t>UB0192</t>
  </si>
  <si>
    <t>UB0193</t>
  </si>
  <si>
    <t>UB0194</t>
  </si>
  <si>
    <t>UB0195</t>
  </si>
  <si>
    <t>UB0196</t>
  </si>
  <si>
    <t>UB0197</t>
  </si>
  <si>
    <t>UB0198</t>
  </si>
  <si>
    <t>UB0199</t>
  </si>
  <si>
    <t>UB0200</t>
  </si>
  <si>
    <t>UB0201</t>
  </si>
  <si>
    <t>UB0202</t>
  </si>
  <si>
    <t>UB0203</t>
  </si>
  <si>
    <t>UB0204</t>
  </si>
  <si>
    <t>UB0205</t>
  </si>
  <si>
    <t>UB0206</t>
  </si>
  <si>
    <t>UB0207</t>
  </si>
  <si>
    <t>UB0208</t>
  </si>
  <si>
    <t>UB0209</t>
  </si>
  <si>
    <t>UB0210</t>
  </si>
  <si>
    <t>UB0211</t>
  </si>
  <si>
    <t>UB0212</t>
  </si>
  <si>
    <t>UB0213</t>
  </si>
  <si>
    <t>UB0214</t>
  </si>
  <si>
    <t>UB0215</t>
  </si>
  <si>
    <t>UB0216</t>
  </si>
  <si>
    <t>UB0217</t>
  </si>
  <si>
    <t>UB0218</t>
  </si>
  <si>
    <t>UB0219</t>
  </si>
  <si>
    <t>UB0220</t>
  </si>
  <si>
    <t>UB0221</t>
  </si>
  <si>
    <t>UB0222</t>
  </si>
  <si>
    <t>UB0223</t>
  </si>
  <si>
    <t>UB0224</t>
  </si>
  <si>
    <t>UB0225</t>
  </si>
  <si>
    <t>UB0226</t>
  </si>
  <si>
    <t>UB0227</t>
  </si>
  <si>
    <t>UB0228</t>
  </si>
  <si>
    <t>UB0229</t>
  </si>
  <si>
    <t>UB0230</t>
  </si>
  <si>
    <t>UB0231</t>
  </si>
  <si>
    <t>UB0232</t>
  </si>
  <si>
    <t>UB0233</t>
  </si>
  <si>
    <t>UB0234</t>
  </si>
  <si>
    <t>UB0235</t>
  </si>
  <si>
    <t>UB0236</t>
  </si>
  <si>
    <t>UB0237</t>
  </si>
  <si>
    <t>UB0238</t>
  </si>
  <si>
    <t>UB0239</t>
  </si>
  <si>
    <t>UB0240</t>
  </si>
  <si>
    <t>UB0241</t>
  </si>
  <si>
    <t>UB0243</t>
  </si>
  <si>
    <t>UB0242</t>
  </si>
  <si>
    <t>UB0244</t>
  </si>
  <si>
    <t>UB0245</t>
  </si>
  <si>
    <t>UB0246</t>
  </si>
  <si>
    <t>UB0247</t>
  </si>
  <si>
    <t>UB0248</t>
  </si>
  <si>
    <t>UB0249</t>
  </si>
  <si>
    <t>UB0250</t>
  </si>
  <si>
    <t>UB0251</t>
  </si>
  <si>
    <t>UB0252</t>
  </si>
  <si>
    <t>UB0253</t>
  </si>
  <si>
    <t>UB0254</t>
  </si>
  <si>
    <t>UB0255</t>
  </si>
  <si>
    <t>UB0256</t>
  </si>
  <si>
    <t>UB0257</t>
  </si>
  <si>
    <t>UB0258</t>
  </si>
  <si>
    <t>UB0259</t>
  </si>
  <si>
    <t>UB0260</t>
  </si>
  <si>
    <t>UB0261</t>
  </si>
  <si>
    <t>UB0262</t>
  </si>
  <si>
    <t>UB0263</t>
  </si>
  <si>
    <t>UB0264</t>
  </si>
  <si>
    <t>UB0265</t>
  </si>
  <si>
    <t>UB0266</t>
  </si>
  <si>
    <t>UB0267</t>
  </si>
  <si>
    <t>UB0268</t>
  </si>
  <si>
    <t>UB0269</t>
  </si>
  <si>
    <t>BU0272</t>
  </si>
  <si>
    <t>BU0270</t>
  </si>
  <si>
    <t>BU0271</t>
  </si>
  <si>
    <t>BU0273</t>
  </si>
  <si>
    <t>BU0274</t>
  </si>
  <si>
    <t>BU0275</t>
  </si>
  <si>
    <t>BU0276</t>
  </si>
  <si>
    <t>BU0277</t>
  </si>
  <si>
    <t>BU0278</t>
  </si>
  <si>
    <t>BU0279</t>
  </si>
  <si>
    <t>BU0280</t>
  </si>
  <si>
    <t>BU0281</t>
  </si>
  <si>
    <t>BU0282</t>
  </si>
  <si>
    <t>BU0283</t>
  </si>
  <si>
    <t>BU0284</t>
  </si>
  <si>
    <t>BU0285</t>
  </si>
  <si>
    <t>BU0286</t>
  </si>
  <si>
    <t>BU0287</t>
  </si>
  <si>
    <t>BU0288</t>
  </si>
  <si>
    <t>BU0289</t>
  </si>
  <si>
    <t>BU0290</t>
  </si>
  <si>
    <t>BU0291</t>
  </si>
  <si>
    <t>BU0292</t>
  </si>
  <si>
    <t>BU0293</t>
  </si>
  <si>
    <t>BU0294</t>
  </si>
  <si>
    <t>BU0298</t>
  </si>
  <si>
    <t>BU0299</t>
  </si>
  <si>
    <t>BU0300</t>
  </si>
  <si>
    <t>BU0301</t>
  </si>
  <si>
    <t>BU0302</t>
  </si>
  <si>
    <t>BU0303</t>
  </si>
  <si>
    <t>BU0304</t>
  </si>
  <si>
    <t>BU0305</t>
  </si>
  <si>
    <t>BU0306</t>
  </si>
  <si>
    <t>BU0307</t>
  </si>
  <si>
    <t>BU0308</t>
  </si>
  <si>
    <t>BU0309</t>
  </si>
  <si>
    <t>BU0310</t>
  </si>
  <si>
    <t>BU0311</t>
  </si>
  <si>
    <t>BU0322</t>
  </si>
  <si>
    <t>BU0312</t>
  </si>
  <si>
    <t>BU0313</t>
  </si>
  <si>
    <t>BU0314</t>
  </si>
  <si>
    <t>BU0315</t>
  </si>
  <si>
    <t>BU0316</t>
  </si>
  <si>
    <t>BU0317</t>
  </si>
  <si>
    <t>BU0318</t>
  </si>
  <si>
    <t>BU0319</t>
  </si>
  <si>
    <t>BU0320</t>
  </si>
  <si>
    <t>BU0321</t>
  </si>
  <si>
    <t>BU0323</t>
  </si>
  <si>
    <t>BU0324</t>
  </si>
  <si>
    <t>BU0325</t>
  </si>
  <si>
    <t>BU0326</t>
  </si>
  <si>
    <t>BU0327</t>
  </si>
  <si>
    <t>BU0328</t>
  </si>
  <si>
    <t>BU0329</t>
  </si>
  <si>
    <t>BU0330</t>
  </si>
  <si>
    <t>BU0331</t>
  </si>
  <si>
    <t>BU0332</t>
  </si>
  <si>
    <t>BU0333</t>
  </si>
  <si>
    <t>BU0334</t>
  </si>
  <si>
    <t>BU0335</t>
  </si>
  <si>
    <t>BU0336</t>
  </si>
  <si>
    <t>BU0337</t>
  </si>
  <si>
    <t>BU0338</t>
  </si>
  <si>
    <t>BU0339</t>
  </si>
  <si>
    <t>BU0340</t>
  </si>
  <si>
    <t>BU0341</t>
  </si>
  <si>
    <t>BU0342</t>
  </si>
  <si>
    <t>BU0343</t>
  </si>
  <si>
    <t>BU0344</t>
  </si>
  <si>
    <t>BU0345</t>
  </si>
  <si>
    <t>BU0346</t>
  </si>
  <si>
    <t>BU0347</t>
  </si>
  <si>
    <t>BU0348</t>
  </si>
  <si>
    <t>BU0349</t>
  </si>
  <si>
    <t>BU0350</t>
  </si>
  <si>
    <t>BU0351</t>
  </si>
  <si>
    <t>BU0352</t>
  </si>
  <si>
    <t>BU0353</t>
  </si>
  <si>
    <t>BU0354</t>
  </si>
  <si>
    <t>BU0355</t>
  </si>
  <si>
    <t>BU0356</t>
  </si>
  <si>
    <t>BU0357</t>
  </si>
  <si>
    <t>BU0358</t>
  </si>
  <si>
    <t>BU0359</t>
  </si>
  <si>
    <t>BU0360</t>
  </si>
  <si>
    <t>BU0361</t>
  </si>
  <si>
    <t>BU0362</t>
  </si>
  <si>
    <t>BU0363</t>
  </si>
  <si>
    <t>BU0364</t>
  </si>
  <si>
    <t>BU0365</t>
  </si>
  <si>
    <t>BU0366</t>
  </si>
  <si>
    <t>BU0367</t>
  </si>
  <si>
    <t>BU0368</t>
  </si>
  <si>
    <t>BU0369</t>
  </si>
  <si>
    <t>BU0370</t>
  </si>
  <si>
    <t>BU0371</t>
  </si>
  <si>
    <t>BU0372</t>
  </si>
  <si>
    <t>BU0373</t>
  </si>
  <si>
    <t>BU0374</t>
  </si>
  <si>
    <t>BU0375</t>
  </si>
  <si>
    <t>BU0376</t>
  </si>
  <si>
    <t>BU0377</t>
  </si>
  <si>
    <t>BU0378</t>
  </si>
  <si>
    <t>BU0379</t>
  </si>
  <si>
    <t>BU0380</t>
  </si>
  <si>
    <t>BU386</t>
  </si>
  <si>
    <t>BU391</t>
  </si>
  <si>
    <t>BU0382</t>
  </si>
  <si>
    <t>BU0384</t>
  </si>
  <si>
    <t>BU0385</t>
  </si>
  <si>
    <t>BU0387</t>
  </si>
  <si>
    <t>BU0388</t>
  </si>
  <si>
    <t>BU0389</t>
  </si>
  <si>
    <t>BU0390</t>
  </si>
  <si>
    <t>BU0392</t>
  </si>
  <si>
    <t>BU0393</t>
  </si>
  <si>
    <t>BU0394</t>
  </si>
  <si>
    <t>BU0395</t>
  </si>
  <si>
    <t>BU0396</t>
  </si>
  <si>
    <t>BU0397</t>
  </si>
  <si>
    <t>BU0398</t>
  </si>
  <si>
    <t>BU0399</t>
  </si>
  <si>
    <t>BU0400</t>
  </si>
  <si>
    <t>BU0401</t>
  </si>
  <si>
    <t>BU0402</t>
  </si>
  <si>
    <t>BU0403</t>
  </si>
  <si>
    <t>BU0404</t>
  </si>
  <si>
    <t>BU0405</t>
  </si>
  <si>
    <t>BU0406</t>
  </si>
  <si>
    <t>BU0407</t>
  </si>
  <si>
    <t>BU0408</t>
  </si>
  <si>
    <t>BU0409</t>
  </si>
  <si>
    <t>BU0410</t>
  </si>
  <si>
    <t>BU0411</t>
  </si>
  <si>
    <t>BU0412</t>
  </si>
  <si>
    <t>BU0413</t>
  </si>
  <si>
    <t>BU0414</t>
  </si>
  <si>
    <t>BU0415</t>
  </si>
  <si>
    <t>BU0416</t>
  </si>
  <si>
    <t>BU0417</t>
  </si>
  <si>
    <t>BU0418</t>
  </si>
  <si>
    <t>BU0419</t>
  </si>
  <si>
    <t>BU0420</t>
  </si>
  <si>
    <t>BU0421</t>
  </si>
  <si>
    <t>BU0383</t>
  </si>
  <si>
    <t>Bolso grande de playa</t>
  </si>
  <si>
    <t>Grande</t>
  </si>
  <si>
    <t>Vestido ajustado Mora</t>
  </si>
  <si>
    <t>Lianet</t>
  </si>
  <si>
    <t>Jenny</t>
  </si>
  <si>
    <t>Vestido rojo asimétrico</t>
  </si>
  <si>
    <t>Siulen</t>
  </si>
  <si>
    <t>Clienta Adri</t>
  </si>
  <si>
    <t>GANANCIA FINAL</t>
  </si>
  <si>
    <t>Traje de baño niñas</t>
  </si>
  <si>
    <t>Salario Daylin</t>
  </si>
  <si>
    <t>10000 CUP</t>
  </si>
  <si>
    <t>UB0297</t>
  </si>
  <si>
    <t>UB0296</t>
  </si>
  <si>
    <t>UB0295</t>
  </si>
  <si>
    <t>Babydoll</t>
  </si>
  <si>
    <t>Cover Up de encaje</t>
  </si>
  <si>
    <t xml:space="preserve">Short de playa </t>
  </si>
  <si>
    <t>Playera de Peanut</t>
  </si>
  <si>
    <t>Camisa MTV</t>
  </si>
  <si>
    <t>Sandalias de tacón grueso</t>
  </si>
  <si>
    <t>Sandalias de tiras de tacón cuadrado</t>
  </si>
  <si>
    <t>BU0422</t>
  </si>
  <si>
    <t>BU0423</t>
  </si>
  <si>
    <t>BU0424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</si>
</sst>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1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29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8" fillId="5" borderId="0" xfId="0" applyNumberFormat="1" applyFont="1" applyFill="1" applyAlignment="1">
      <alignment vertical="top"/>
    </xf>
    <xf numFmtId="49" fontId="18" fillId="2" borderId="3" xfId="0" applyNumberFormat="1" applyFont="1" applyFill="1" applyBorder="1">
      <alignment vertical="top" wrapText="1"/>
    </xf>
    <xf numFmtId="0" fontId="18" fillId="0" borderId="0" xfId="0" applyNumberFormat="1" applyFont="1" applyAlignment="1">
      <alignment vertical="top"/>
    </xf>
    <xf numFmtId="0" fontId="19" fillId="0" borderId="2" xfId="0" applyFont="1" applyFill="1" applyBorder="1" applyAlignment="1">
      <alignment horizontal="left" vertical="top" wrapText="1"/>
    </xf>
    <xf numFmtId="0" fontId="20" fillId="0" borderId="1" xfId="0" applyNumberFormat="1" applyFont="1" applyFill="1" applyBorder="1" applyAlignment="1">
      <alignment horizontal="left" vertical="top"/>
    </xf>
    <xf numFmtId="0" fontId="20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6" fillId="5" borderId="0" xfId="0" applyFont="1" applyFill="1">
      <alignment vertical="top" wrapText="1"/>
    </xf>
    <xf numFmtId="1" fontId="0" fillId="0" borderId="0" xfId="0" applyNumberFormat="1">
      <alignment vertical="top" wrapText="1"/>
    </xf>
    <xf numFmtId="0" fontId="9" fillId="16" borderId="2" xfId="0" applyNumberFormat="1" applyFont="1" applyFill="1" applyBorder="1" applyAlignment="1">
      <alignment vertical="top"/>
    </xf>
    <xf numFmtId="0" fontId="12" fillId="0" borderId="0" xfId="0" applyFo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88"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24" Type="http://schemas.openxmlformats.org/officeDocument/2006/relationships/image" Target="../media/image424.jpe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58" Type="http://schemas.openxmlformats.org/officeDocument/2006/relationships/image" Target="../media/image58.jpg"/><Relationship Id="rId123" Type="http://schemas.openxmlformats.org/officeDocument/2006/relationships/image" Target="../media/image123.jpeg"/><Relationship Id="rId330" Type="http://schemas.openxmlformats.org/officeDocument/2006/relationships/image" Target="../media/image330.jp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eg"/><Relationship Id="rId80" Type="http://schemas.openxmlformats.org/officeDocument/2006/relationships/image" Target="../media/image80.jp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43" Type="http://schemas.openxmlformats.org/officeDocument/2006/relationships/image" Target="../media/image243.jpeg"/><Relationship Id="rId285" Type="http://schemas.openxmlformats.org/officeDocument/2006/relationships/image" Target="../media/image285.jpg"/><Relationship Id="rId38" Type="http://schemas.openxmlformats.org/officeDocument/2006/relationships/image" Target="../media/image38.jpg"/><Relationship Id="rId103" Type="http://schemas.openxmlformats.org/officeDocument/2006/relationships/image" Target="../media/image103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419" Type="http://schemas.openxmlformats.org/officeDocument/2006/relationships/image" Target="../media/image419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400" Type="http://schemas.openxmlformats.org/officeDocument/2006/relationships/image" Target="../media/image400.jpg"/><Relationship Id="rId421" Type="http://schemas.openxmlformats.org/officeDocument/2006/relationships/image" Target="../media/image421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22" Type="http://schemas.openxmlformats.org/officeDocument/2006/relationships/image" Target="../media/image422.jpe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398" Type="http://schemas.openxmlformats.org/officeDocument/2006/relationships/image" Target="../media/image398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423" Type="http://schemas.openxmlformats.org/officeDocument/2006/relationships/image" Target="../media/image423.jpe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425" Type="http://schemas.openxmlformats.org/officeDocument/2006/relationships/image" Target="../media/image425.jpe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416" Type="http://schemas.openxmlformats.org/officeDocument/2006/relationships/image" Target="../media/image416.jp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90" Type="http://schemas.openxmlformats.org/officeDocument/2006/relationships/image" Target="../media/image90.jp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8" Type="http://schemas.openxmlformats.org/officeDocument/2006/relationships/image" Target="../media/image48.jpg"/><Relationship Id="rId113" Type="http://schemas.openxmlformats.org/officeDocument/2006/relationships/image" Target="../media/image113.jpeg"/><Relationship Id="rId320" Type="http://schemas.openxmlformats.org/officeDocument/2006/relationships/image" Target="../media/image320.jpg"/><Relationship Id="rId155" Type="http://schemas.openxmlformats.org/officeDocument/2006/relationships/image" Target="../media/image155.pn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g"/><Relationship Id="rId222" Type="http://schemas.openxmlformats.org/officeDocument/2006/relationships/image" Target="../media/image222.jpeg"/><Relationship Id="rId264" Type="http://schemas.openxmlformats.org/officeDocument/2006/relationships/image" Target="../media/image264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33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64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73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49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83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55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94.png"/><Relationship Id="rId23" Type="http://schemas.openxmlformats.org/officeDocument/2006/relationships/image" Target="../media/image23.jpg"/><Relationship Id="rId119" Type="http://schemas.openxmlformats.org/officeDocument/2006/relationships/image" Target="../media/image434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37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75.jpeg"/><Relationship Id="rId390" Type="http://schemas.openxmlformats.org/officeDocument/2006/relationships/image" Target="../media/image501.jpeg"/><Relationship Id="rId250" Type="http://schemas.openxmlformats.org/officeDocument/2006/relationships/image" Target="../media/image485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51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96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57.jpeg"/><Relationship Id="rId219" Type="http://schemas.openxmlformats.org/officeDocument/2006/relationships/image" Target="../media/image465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39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77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502.jpeg"/><Relationship Id="rId252" Type="http://schemas.openxmlformats.org/officeDocument/2006/relationships/image" Target="../media/image487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430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98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36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59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68.jpeg"/><Relationship Id="rId253" Type="http://schemas.openxmlformats.org/officeDocument/2006/relationships/image" Target="../media/image488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41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53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79.jpeg"/><Relationship Id="rId264" Type="http://schemas.openxmlformats.org/officeDocument/2006/relationships/image" Target="../media/image499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426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60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503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69.jpeg"/><Relationship Id="rId254" Type="http://schemas.openxmlformats.org/officeDocument/2006/relationships/image" Target="../media/image489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431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42.jpeg"/><Relationship Id="rId156" Type="http://schemas.openxmlformats.org/officeDocument/2006/relationships/image" Target="../media/image454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80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500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427.jpeg"/><Relationship Id="rId125" Type="http://schemas.openxmlformats.org/officeDocument/2006/relationships/image" Target="../media/image124.jpeg"/><Relationship Id="rId146" Type="http://schemas.openxmlformats.org/officeDocument/2006/relationships/image" Target="../media/image447.jpeg"/><Relationship Id="rId167" Type="http://schemas.openxmlformats.org/officeDocument/2006/relationships/image" Target="../media/image461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70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90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32.jpeg"/><Relationship Id="rId136" Type="http://schemas.openxmlformats.org/officeDocument/2006/relationships/image" Target="../media/image443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62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71.jpeg"/><Relationship Id="rId256" Type="http://schemas.openxmlformats.org/officeDocument/2006/relationships/image" Target="../media/image491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81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428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48.jpeg"/><Relationship Id="rId169" Type="http://schemas.openxmlformats.org/officeDocument/2006/relationships/image" Target="../media/image463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72.jpeg"/><Relationship Id="rId257" Type="http://schemas.openxmlformats.org/officeDocument/2006/relationships/image" Target="../media/image492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82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93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44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74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50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84.jpeg"/><Relationship Id="rId13" Type="http://schemas.openxmlformats.org/officeDocument/2006/relationships/image" Target="../media/image13.jpg"/><Relationship Id="rId109" Type="http://schemas.openxmlformats.org/officeDocument/2006/relationships/image" Target="../media/image429.jpeg"/><Relationship Id="rId260" Type="http://schemas.openxmlformats.org/officeDocument/2006/relationships/image" Target="../media/image495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56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38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76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45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86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52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66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97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35.jpeg"/><Relationship Id="rId164" Type="http://schemas.openxmlformats.org/officeDocument/2006/relationships/image" Target="../media/image458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67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40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78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46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29.png"/><Relationship Id="rId21" Type="http://schemas.openxmlformats.org/officeDocument/2006/relationships/image" Target="../media/image524.jpeg"/><Relationship Id="rId42" Type="http://schemas.openxmlformats.org/officeDocument/2006/relationships/image" Target="../media/image545.jpeg"/><Relationship Id="rId47" Type="http://schemas.openxmlformats.org/officeDocument/2006/relationships/image" Target="../media/image550.jpeg"/><Relationship Id="rId63" Type="http://schemas.openxmlformats.org/officeDocument/2006/relationships/image" Target="../media/image566.jpeg"/><Relationship Id="rId68" Type="http://schemas.openxmlformats.org/officeDocument/2006/relationships/image" Target="../media/image571.jpeg"/><Relationship Id="rId16" Type="http://schemas.openxmlformats.org/officeDocument/2006/relationships/image" Target="../media/image519.jpeg"/><Relationship Id="rId11" Type="http://schemas.openxmlformats.org/officeDocument/2006/relationships/image" Target="../media/image514.jpeg"/><Relationship Id="rId32" Type="http://schemas.openxmlformats.org/officeDocument/2006/relationships/image" Target="../media/image535.jpeg"/><Relationship Id="rId37" Type="http://schemas.openxmlformats.org/officeDocument/2006/relationships/image" Target="../media/image540.jpeg"/><Relationship Id="rId53" Type="http://schemas.openxmlformats.org/officeDocument/2006/relationships/image" Target="../media/image556.jpeg"/><Relationship Id="rId58" Type="http://schemas.openxmlformats.org/officeDocument/2006/relationships/image" Target="../media/image561.png"/><Relationship Id="rId74" Type="http://schemas.openxmlformats.org/officeDocument/2006/relationships/image" Target="../media/image577.jpeg"/><Relationship Id="rId79" Type="http://schemas.openxmlformats.org/officeDocument/2006/relationships/image" Target="../media/image582.jpeg"/><Relationship Id="rId5" Type="http://schemas.openxmlformats.org/officeDocument/2006/relationships/image" Target="../media/image508.jpeg"/><Relationship Id="rId61" Type="http://schemas.openxmlformats.org/officeDocument/2006/relationships/image" Target="../media/image564.jpeg"/><Relationship Id="rId19" Type="http://schemas.openxmlformats.org/officeDocument/2006/relationships/image" Target="../media/image522.jpeg"/><Relationship Id="rId14" Type="http://schemas.openxmlformats.org/officeDocument/2006/relationships/image" Target="../media/image517.jpeg"/><Relationship Id="rId22" Type="http://schemas.openxmlformats.org/officeDocument/2006/relationships/image" Target="../media/image525.jpeg"/><Relationship Id="rId27" Type="http://schemas.openxmlformats.org/officeDocument/2006/relationships/image" Target="../media/image530.png"/><Relationship Id="rId30" Type="http://schemas.openxmlformats.org/officeDocument/2006/relationships/image" Target="../media/image533.jpeg"/><Relationship Id="rId35" Type="http://schemas.openxmlformats.org/officeDocument/2006/relationships/image" Target="../media/image538.png"/><Relationship Id="rId43" Type="http://schemas.openxmlformats.org/officeDocument/2006/relationships/image" Target="../media/image546.jpeg"/><Relationship Id="rId48" Type="http://schemas.openxmlformats.org/officeDocument/2006/relationships/image" Target="../media/image551.jpeg"/><Relationship Id="rId56" Type="http://schemas.openxmlformats.org/officeDocument/2006/relationships/image" Target="../media/image559.jpeg"/><Relationship Id="rId64" Type="http://schemas.openxmlformats.org/officeDocument/2006/relationships/image" Target="../media/image567.jpeg"/><Relationship Id="rId69" Type="http://schemas.openxmlformats.org/officeDocument/2006/relationships/image" Target="../media/image572.jpeg"/><Relationship Id="rId77" Type="http://schemas.openxmlformats.org/officeDocument/2006/relationships/image" Target="../media/image580.jpeg"/><Relationship Id="rId8" Type="http://schemas.openxmlformats.org/officeDocument/2006/relationships/image" Target="../media/image511.jpeg"/><Relationship Id="rId51" Type="http://schemas.openxmlformats.org/officeDocument/2006/relationships/image" Target="../media/image554.jpeg"/><Relationship Id="rId72" Type="http://schemas.openxmlformats.org/officeDocument/2006/relationships/image" Target="../media/image575.jpeg"/><Relationship Id="rId80" Type="http://schemas.openxmlformats.org/officeDocument/2006/relationships/image" Target="../media/image583.jpeg"/><Relationship Id="rId3" Type="http://schemas.openxmlformats.org/officeDocument/2006/relationships/image" Target="../media/image506.jpeg"/><Relationship Id="rId12" Type="http://schemas.openxmlformats.org/officeDocument/2006/relationships/image" Target="../media/image515.jpeg"/><Relationship Id="rId17" Type="http://schemas.openxmlformats.org/officeDocument/2006/relationships/image" Target="../media/image520.jpeg"/><Relationship Id="rId25" Type="http://schemas.openxmlformats.org/officeDocument/2006/relationships/image" Target="../media/image528.png"/><Relationship Id="rId33" Type="http://schemas.openxmlformats.org/officeDocument/2006/relationships/image" Target="../media/image536.png"/><Relationship Id="rId38" Type="http://schemas.openxmlformats.org/officeDocument/2006/relationships/image" Target="../media/image541.jpeg"/><Relationship Id="rId46" Type="http://schemas.openxmlformats.org/officeDocument/2006/relationships/image" Target="../media/image549.jpeg"/><Relationship Id="rId59" Type="http://schemas.openxmlformats.org/officeDocument/2006/relationships/image" Target="../media/image562.jpeg"/><Relationship Id="rId67" Type="http://schemas.openxmlformats.org/officeDocument/2006/relationships/image" Target="../media/image570.jpeg"/><Relationship Id="rId20" Type="http://schemas.openxmlformats.org/officeDocument/2006/relationships/image" Target="../media/image523.png"/><Relationship Id="rId41" Type="http://schemas.openxmlformats.org/officeDocument/2006/relationships/image" Target="../media/image544.jpeg"/><Relationship Id="rId54" Type="http://schemas.openxmlformats.org/officeDocument/2006/relationships/image" Target="../media/image557.jpeg"/><Relationship Id="rId62" Type="http://schemas.openxmlformats.org/officeDocument/2006/relationships/image" Target="../media/image565.jpeg"/><Relationship Id="rId70" Type="http://schemas.openxmlformats.org/officeDocument/2006/relationships/image" Target="../media/image573.jpeg"/><Relationship Id="rId75" Type="http://schemas.openxmlformats.org/officeDocument/2006/relationships/image" Target="../media/image578.png"/><Relationship Id="rId1" Type="http://schemas.openxmlformats.org/officeDocument/2006/relationships/image" Target="../media/image504.jpeg"/><Relationship Id="rId6" Type="http://schemas.openxmlformats.org/officeDocument/2006/relationships/image" Target="../media/image509.jpeg"/><Relationship Id="rId15" Type="http://schemas.openxmlformats.org/officeDocument/2006/relationships/image" Target="../media/image518.jpeg"/><Relationship Id="rId23" Type="http://schemas.openxmlformats.org/officeDocument/2006/relationships/image" Target="../media/image526.png"/><Relationship Id="rId28" Type="http://schemas.openxmlformats.org/officeDocument/2006/relationships/image" Target="../media/image531.jpeg"/><Relationship Id="rId36" Type="http://schemas.openxmlformats.org/officeDocument/2006/relationships/image" Target="../media/image539.jpeg"/><Relationship Id="rId49" Type="http://schemas.openxmlformats.org/officeDocument/2006/relationships/image" Target="../media/image552.jpeg"/><Relationship Id="rId57" Type="http://schemas.openxmlformats.org/officeDocument/2006/relationships/image" Target="../media/image560.jpeg"/><Relationship Id="rId10" Type="http://schemas.openxmlformats.org/officeDocument/2006/relationships/image" Target="../media/image513.jpeg"/><Relationship Id="rId31" Type="http://schemas.openxmlformats.org/officeDocument/2006/relationships/image" Target="../media/image534.jpeg"/><Relationship Id="rId44" Type="http://schemas.openxmlformats.org/officeDocument/2006/relationships/image" Target="../media/image547.jpeg"/><Relationship Id="rId52" Type="http://schemas.openxmlformats.org/officeDocument/2006/relationships/image" Target="../media/image555.jpeg"/><Relationship Id="rId60" Type="http://schemas.openxmlformats.org/officeDocument/2006/relationships/image" Target="../media/image563.jpeg"/><Relationship Id="rId65" Type="http://schemas.openxmlformats.org/officeDocument/2006/relationships/image" Target="../media/image568.jpeg"/><Relationship Id="rId73" Type="http://schemas.openxmlformats.org/officeDocument/2006/relationships/image" Target="../media/image576.jpeg"/><Relationship Id="rId78" Type="http://schemas.openxmlformats.org/officeDocument/2006/relationships/image" Target="../media/image581.jpeg"/><Relationship Id="rId81" Type="http://schemas.openxmlformats.org/officeDocument/2006/relationships/image" Target="../media/image584.jpeg"/><Relationship Id="rId4" Type="http://schemas.openxmlformats.org/officeDocument/2006/relationships/image" Target="../media/image507.jpeg"/><Relationship Id="rId9" Type="http://schemas.openxmlformats.org/officeDocument/2006/relationships/image" Target="../media/image512.jpeg"/><Relationship Id="rId13" Type="http://schemas.openxmlformats.org/officeDocument/2006/relationships/image" Target="../media/image516.jpeg"/><Relationship Id="rId18" Type="http://schemas.openxmlformats.org/officeDocument/2006/relationships/image" Target="../media/image521.jpeg"/><Relationship Id="rId39" Type="http://schemas.openxmlformats.org/officeDocument/2006/relationships/image" Target="../media/image542.jpeg"/><Relationship Id="rId34" Type="http://schemas.openxmlformats.org/officeDocument/2006/relationships/image" Target="../media/image537.jpeg"/><Relationship Id="rId50" Type="http://schemas.openxmlformats.org/officeDocument/2006/relationships/image" Target="../media/image553.jpeg"/><Relationship Id="rId55" Type="http://schemas.openxmlformats.org/officeDocument/2006/relationships/image" Target="../media/image558.jpeg"/><Relationship Id="rId76" Type="http://schemas.openxmlformats.org/officeDocument/2006/relationships/image" Target="../media/image579.jpeg"/><Relationship Id="rId7" Type="http://schemas.openxmlformats.org/officeDocument/2006/relationships/image" Target="../media/image510.jpeg"/><Relationship Id="rId71" Type="http://schemas.openxmlformats.org/officeDocument/2006/relationships/image" Target="../media/image574.jpeg"/><Relationship Id="rId2" Type="http://schemas.openxmlformats.org/officeDocument/2006/relationships/image" Target="../media/image505.jpeg"/><Relationship Id="rId29" Type="http://schemas.openxmlformats.org/officeDocument/2006/relationships/image" Target="../media/image532.jpeg"/><Relationship Id="rId24" Type="http://schemas.openxmlformats.org/officeDocument/2006/relationships/image" Target="../media/image527.png"/><Relationship Id="rId40" Type="http://schemas.openxmlformats.org/officeDocument/2006/relationships/image" Target="../media/image543.jpeg"/><Relationship Id="rId45" Type="http://schemas.openxmlformats.org/officeDocument/2006/relationships/image" Target="../media/image548.jpeg"/><Relationship Id="rId66" Type="http://schemas.openxmlformats.org/officeDocument/2006/relationships/image" Target="../media/image56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345381</xdr:colOff>
      <xdr:row>359</xdr:row>
      <xdr:rowOff>34233</xdr:rowOff>
    </xdr:from>
    <xdr:to>
      <xdr:col>1</xdr:col>
      <xdr:colOff>829236</xdr:colOff>
      <xdr:row>359</xdr:row>
      <xdr:rowOff>613516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80381" y="227999233"/>
          <a:ext cx="483855" cy="579283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836706</xdr:colOff>
      <xdr:row>360</xdr:row>
      <xdr:rowOff>629158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77523" y="228613330"/>
          <a:ext cx="494183" cy="615828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24291</xdr:rowOff>
    </xdr:from>
    <xdr:to>
      <xdr:col>1</xdr:col>
      <xdr:colOff>932003</xdr:colOff>
      <xdr:row>362</xdr:row>
      <xdr:rowOff>622880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21000" y="229894291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0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1927" y="233704193"/>
          <a:ext cx="590990" cy="610807"/>
        </a:xfrm>
        <a:prstGeom prst="rect">
          <a:avLst/>
        </a:prstGeom>
      </xdr:spPr>
    </xdr:pic>
    <xdr:clientData/>
  </xdr:twoCellAnchor>
  <xdr:twoCellAnchor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3820" y="234347576"/>
          <a:ext cx="590990" cy="602424"/>
        </a:xfrm>
        <a:prstGeom prst="rect">
          <a:avLst/>
        </a:prstGeom>
      </xdr:spPr>
    </xdr:pic>
    <xdr:clientData/>
  </xdr:twoCellAnchor>
  <xdr:twoCellAnchor>
    <xdr:from>
      <xdr:col>1</xdr:col>
      <xdr:colOff>210564</xdr:colOff>
      <xdr:row>370</xdr:row>
      <xdr:rowOff>28537</xdr:rowOff>
    </xdr:from>
    <xdr:to>
      <xdr:col>1</xdr:col>
      <xdr:colOff>881529</xdr:colOff>
      <xdr:row>371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5564" y="234978537"/>
          <a:ext cx="670965" cy="606463"/>
        </a:xfrm>
        <a:prstGeom prst="rect">
          <a:avLst/>
        </a:prstGeom>
      </xdr:spPr>
    </xdr:pic>
    <xdr:clientData/>
  </xdr:twoCellAnchor>
  <xdr:twoCellAnchor>
    <xdr:from>
      <xdr:col>1</xdr:col>
      <xdr:colOff>205998</xdr:colOff>
      <xdr:row>371</xdr:row>
      <xdr:rowOff>38241</xdr:rowOff>
    </xdr:from>
    <xdr:to>
      <xdr:col>1</xdr:col>
      <xdr:colOff>799353</xdr:colOff>
      <xdr:row>371</xdr:row>
      <xdr:rowOff>612588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0998" y="235623241"/>
          <a:ext cx="593355" cy="574347"/>
        </a:xfrm>
        <a:prstGeom prst="rect">
          <a:avLst/>
        </a:prstGeom>
      </xdr:spPr>
    </xdr:pic>
    <xdr:clientData/>
  </xdr:twoCellAnchor>
  <xdr:twoCellAnchor>
    <xdr:from>
      <xdr:col>1</xdr:col>
      <xdr:colOff>244701</xdr:colOff>
      <xdr:row>372</xdr:row>
      <xdr:rowOff>4666</xdr:rowOff>
    </xdr:from>
    <xdr:to>
      <xdr:col>1</xdr:col>
      <xdr:colOff>791883</xdr:colOff>
      <xdr:row>372</xdr:row>
      <xdr:rowOff>622540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79701" y="236224666"/>
          <a:ext cx="547182" cy="617874"/>
        </a:xfrm>
        <a:prstGeom prst="rect">
          <a:avLst/>
        </a:prstGeom>
      </xdr:spPr>
    </xdr:pic>
    <xdr:clientData/>
  </xdr:twoCellAnchor>
  <xdr:twoCellAnchor>
    <xdr:from>
      <xdr:col>1</xdr:col>
      <xdr:colOff>254404</xdr:colOff>
      <xdr:row>373</xdr:row>
      <xdr:rowOff>51722</xdr:rowOff>
    </xdr:from>
    <xdr:to>
      <xdr:col>1</xdr:col>
      <xdr:colOff>821766</xdr:colOff>
      <xdr:row>373</xdr:row>
      <xdr:rowOff>629005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89404" y="236906722"/>
          <a:ext cx="567362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347932</xdr:colOff>
      <xdr:row>451</xdr:row>
      <xdr:rowOff>5030</xdr:rowOff>
    </xdr:from>
    <xdr:to>
      <xdr:col>1</xdr:col>
      <xdr:colOff>907606</xdr:colOff>
      <xdr:row>451</xdr:row>
      <xdr:rowOff>617022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932" y="286390030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319956</xdr:colOff>
      <xdr:row>452</xdr:row>
      <xdr:rowOff>5890</xdr:rowOff>
    </xdr:from>
    <xdr:to>
      <xdr:col>1</xdr:col>
      <xdr:colOff>879630</xdr:colOff>
      <xdr:row>452</xdr:row>
      <xdr:rowOff>610519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956" y="287025890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20553</xdr:rowOff>
    </xdr:from>
    <xdr:to>
      <xdr:col>1</xdr:col>
      <xdr:colOff>894293</xdr:colOff>
      <xdr:row>453</xdr:row>
      <xdr:rowOff>625182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675553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331305</xdr:colOff>
      <xdr:row>533</xdr:row>
      <xdr:rowOff>1104</xdr:rowOff>
    </xdr:from>
    <xdr:to>
      <xdr:col>1</xdr:col>
      <xdr:colOff>882375</xdr:colOff>
      <xdr:row>533</xdr:row>
      <xdr:rowOff>624699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5" y="3384561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345888</xdr:colOff>
      <xdr:row>515</xdr:row>
      <xdr:rowOff>630517</xdr:rowOff>
    </xdr:from>
    <xdr:to>
      <xdr:col>1</xdr:col>
      <xdr:colOff>891988</xdr:colOff>
      <xdr:row>516</xdr:row>
      <xdr:rowOff>609350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80888" y="327655517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630515</xdr:rowOff>
    </xdr:from>
    <xdr:to>
      <xdr:col>1</xdr:col>
      <xdr:colOff>901700</xdr:colOff>
      <xdr:row>517</xdr:row>
      <xdr:rowOff>609348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90600" y="328290515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22412</xdr:rowOff>
    </xdr:from>
    <xdr:to>
      <xdr:col>1</xdr:col>
      <xdr:colOff>889000</xdr:colOff>
      <xdr:row>518</xdr:row>
      <xdr:rowOff>609348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77900" y="328952412"/>
          <a:ext cx="546100" cy="586936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15621</xdr:rowOff>
    </xdr:from>
    <xdr:to>
      <xdr:col>1</xdr:col>
      <xdr:colOff>940955</xdr:colOff>
      <xdr:row>530</xdr:row>
      <xdr:rowOff>631584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65621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534</xdr:row>
      <xdr:rowOff>0</xdr:rowOff>
    </xdr:from>
    <xdr:to>
      <xdr:col>1</xdr:col>
      <xdr:colOff>889000</xdr:colOff>
      <xdr:row>534</xdr:row>
      <xdr:rowOff>627207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2FA383EA-53D0-E740-0FFB-EF9B3FB98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1003300" y="339090000"/>
          <a:ext cx="520700" cy="627207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535</xdr:row>
      <xdr:rowOff>25400</xdr:rowOff>
    </xdr:from>
    <xdr:to>
      <xdr:col>1</xdr:col>
      <xdr:colOff>914400</xdr:colOff>
      <xdr:row>535</xdr:row>
      <xdr:rowOff>631190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22F920B7-1F3E-4FE1-EEF0-2AC69A57C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028700" y="339750400"/>
          <a:ext cx="520700" cy="60579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536</xdr:row>
      <xdr:rowOff>38100</xdr:rowOff>
    </xdr:from>
    <xdr:to>
      <xdr:col>1</xdr:col>
      <xdr:colOff>914400</xdr:colOff>
      <xdr:row>536</xdr:row>
      <xdr:rowOff>622300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7023BECC-8594-6C08-D7E9-76F5D9B2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1016000" y="340398100"/>
          <a:ext cx="5334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537</xdr:row>
      <xdr:rowOff>25400</xdr:rowOff>
    </xdr:from>
    <xdr:to>
      <xdr:col>1</xdr:col>
      <xdr:colOff>901700</xdr:colOff>
      <xdr:row>537</xdr:row>
      <xdr:rowOff>627647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7010F8BE-1FE1-F94A-CF0D-5C9293C13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28700" y="341020400"/>
          <a:ext cx="508000" cy="60224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538</xdr:row>
      <xdr:rowOff>0</xdr:rowOff>
    </xdr:from>
    <xdr:to>
      <xdr:col>1</xdr:col>
      <xdr:colOff>901700</xdr:colOff>
      <xdr:row>538</xdr:row>
      <xdr:rowOff>602247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9E6863CB-4054-C64C-B729-A466B8C52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16000" y="341630000"/>
          <a:ext cx="520700" cy="602247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539</xdr:row>
      <xdr:rowOff>25400</xdr:rowOff>
    </xdr:from>
    <xdr:to>
      <xdr:col>1</xdr:col>
      <xdr:colOff>863600</xdr:colOff>
      <xdr:row>539</xdr:row>
      <xdr:rowOff>615043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B893286-4342-6BF5-1673-9B6F728A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1003300" y="342290400"/>
          <a:ext cx="495300" cy="58964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540</xdr:row>
      <xdr:rowOff>12700</xdr:rowOff>
    </xdr:from>
    <xdr:to>
      <xdr:col>1</xdr:col>
      <xdr:colOff>825500</xdr:colOff>
      <xdr:row>541</xdr:row>
      <xdr:rowOff>8054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31F85C3C-0333-6881-B7B2-A2B85A50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42912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541</xdr:row>
      <xdr:rowOff>12700</xdr:rowOff>
    </xdr:from>
    <xdr:to>
      <xdr:col>1</xdr:col>
      <xdr:colOff>838200</xdr:colOff>
      <xdr:row>542</xdr:row>
      <xdr:rowOff>0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9424CA6-CB0D-4741-99E7-5342639E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003300" y="343547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542</xdr:row>
      <xdr:rowOff>12700</xdr:rowOff>
    </xdr:from>
    <xdr:to>
      <xdr:col>1</xdr:col>
      <xdr:colOff>939800</xdr:colOff>
      <xdr:row>542</xdr:row>
      <xdr:rowOff>623570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F62A645F-502D-76EC-6D15-267A9CFD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182700"/>
          <a:ext cx="5842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543</xdr:row>
      <xdr:rowOff>12700</xdr:rowOff>
    </xdr:from>
    <xdr:to>
      <xdr:col>1</xdr:col>
      <xdr:colOff>927100</xdr:colOff>
      <xdr:row>543</xdr:row>
      <xdr:rowOff>623570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EEF1B2FF-82D6-1043-86AF-9B2F12CEE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8177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544</xdr:row>
      <xdr:rowOff>0</xdr:rowOff>
    </xdr:from>
    <xdr:to>
      <xdr:col>1</xdr:col>
      <xdr:colOff>927100</xdr:colOff>
      <xdr:row>544</xdr:row>
      <xdr:rowOff>610870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F79A6E43-47AD-E54E-8F87-5264734C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54400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545</xdr:row>
      <xdr:rowOff>25400</xdr:rowOff>
    </xdr:from>
    <xdr:to>
      <xdr:col>1</xdr:col>
      <xdr:colOff>901700</xdr:colOff>
      <xdr:row>545</xdr:row>
      <xdr:rowOff>618369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AD320118-DB15-FC29-36AE-E24D7239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46100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547</xdr:row>
      <xdr:rowOff>25400</xdr:rowOff>
    </xdr:from>
    <xdr:to>
      <xdr:col>1</xdr:col>
      <xdr:colOff>901700</xdr:colOff>
      <xdr:row>547</xdr:row>
      <xdr:rowOff>622300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BDD4917B-5040-1627-FD60-8E0307C7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737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546</xdr:row>
      <xdr:rowOff>25400</xdr:rowOff>
    </xdr:from>
    <xdr:to>
      <xdr:col>1</xdr:col>
      <xdr:colOff>914400</xdr:colOff>
      <xdr:row>546</xdr:row>
      <xdr:rowOff>618369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3334BBD-0904-7D49-9EA0-E2B8BB4C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16000" y="346735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548</xdr:row>
      <xdr:rowOff>25400</xdr:rowOff>
    </xdr:from>
    <xdr:to>
      <xdr:col>1</xdr:col>
      <xdr:colOff>901700</xdr:colOff>
      <xdr:row>548</xdr:row>
      <xdr:rowOff>622300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9C0044A8-0516-9844-9F6D-55EC3E06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8005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549</xdr:row>
      <xdr:rowOff>25400</xdr:rowOff>
    </xdr:from>
    <xdr:to>
      <xdr:col>1</xdr:col>
      <xdr:colOff>889000</xdr:colOff>
      <xdr:row>549</xdr:row>
      <xdr:rowOff>622300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6CF6064B-72A0-6540-86C8-BC5298C5F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90600" y="34864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550</xdr:row>
      <xdr:rowOff>38100</xdr:rowOff>
    </xdr:from>
    <xdr:to>
      <xdr:col>1</xdr:col>
      <xdr:colOff>939800</xdr:colOff>
      <xdr:row>550</xdr:row>
      <xdr:rowOff>622300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44D26C07-D8F4-43A2-68B9-0F5457DE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016000" y="349288100"/>
          <a:ext cx="5588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513</xdr:row>
      <xdr:rowOff>0</xdr:rowOff>
    </xdr:from>
    <xdr:to>
      <xdr:col>1</xdr:col>
      <xdr:colOff>876300</xdr:colOff>
      <xdr:row>513</xdr:row>
      <xdr:rowOff>596900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8CC2D0DE-E9E4-99D1-4739-4318E41C3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90600" y="8255000"/>
          <a:ext cx="5207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901700</xdr:colOff>
      <xdr:row>513</xdr:row>
      <xdr:rowOff>609600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9462DDF2-4795-8C4A-96DA-8DF23E58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016000" y="82550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551</xdr:row>
      <xdr:rowOff>25400</xdr:rowOff>
    </xdr:from>
    <xdr:to>
      <xdr:col>1</xdr:col>
      <xdr:colOff>927100</xdr:colOff>
      <xdr:row>551</xdr:row>
      <xdr:rowOff>620584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F278D24-2788-FAE9-6547-092F8B6D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49910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554</xdr:row>
      <xdr:rowOff>25400</xdr:rowOff>
    </xdr:from>
    <xdr:to>
      <xdr:col>1</xdr:col>
      <xdr:colOff>889000</xdr:colOff>
      <xdr:row>554</xdr:row>
      <xdr:rowOff>622300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8DE7E96D-A223-B8C8-3C8E-91D66FD3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1815400"/>
          <a:ext cx="508000" cy="5969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552</xdr:row>
      <xdr:rowOff>25400</xdr:rowOff>
    </xdr:from>
    <xdr:to>
      <xdr:col>1</xdr:col>
      <xdr:colOff>927100</xdr:colOff>
      <xdr:row>552</xdr:row>
      <xdr:rowOff>620584</xdr:rowOff>
    </xdr:to>
    <xdr:pic>
      <xdr:nvPicPr>
        <xdr:cNvPr id="832" name="Picture 831">
          <a:extLst>
            <a:ext uri="{FF2B5EF4-FFF2-40B4-BE49-F238E27FC236}">
              <a16:creationId xmlns:a16="http://schemas.microsoft.com/office/drawing/2014/main" id="{A3A9347A-83E9-D748-85F4-45A382C59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50545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406400</xdr:colOff>
      <xdr:row>553</xdr:row>
      <xdr:rowOff>12700</xdr:rowOff>
    </xdr:from>
    <xdr:to>
      <xdr:col>1</xdr:col>
      <xdr:colOff>914400</xdr:colOff>
      <xdr:row>553</xdr:row>
      <xdr:rowOff>607884</xdr:rowOff>
    </xdr:to>
    <xdr:pic>
      <xdr:nvPicPr>
        <xdr:cNvPr id="834" name="Picture 833">
          <a:extLst>
            <a:ext uri="{FF2B5EF4-FFF2-40B4-BE49-F238E27FC236}">
              <a16:creationId xmlns:a16="http://schemas.microsoft.com/office/drawing/2014/main" id="{D583AB89-5FFA-F847-9BBD-C2462BB1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41400" y="3511677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555</xdr:row>
      <xdr:rowOff>25400</xdr:rowOff>
    </xdr:from>
    <xdr:to>
      <xdr:col>1</xdr:col>
      <xdr:colOff>889000</xdr:colOff>
      <xdr:row>555</xdr:row>
      <xdr:rowOff>622300</xdr:rowOff>
    </xdr:to>
    <xdr:pic>
      <xdr:nvPicPr>
        <xdr:cNvPr id="838" name="Picture 837">
          <a:extLst>
            <a:ext uri="{FF2B5EF4-FFF2-40B4-BE49-F238E27FC236}">
              <a16:creationId xmlns:a16="http://schemas.microsoft.com/office/drawing/2014/main" id="{8C5990AD-F833-9B40-81D1-A0BF057B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2450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FE8F907C-75D3-1F33-43C6-785922116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9ED601E-FB4C-324A-BCFA-8A8ED316E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556</xdr:row>
      <xdr:rowOff>38100</xdr:rowOff>
    </xdr:from>
    <xdr:to>
      <xdr:col>1</xdr:col>
      <xdr:colOff>876300</xdr:colOff>
      <xdr:row>556</xdr:row>
      <xdr:rowOff>584200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771FCEDA-0D07-283A-3149-9BBEB4E10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1016000" y="353098100"/>
          <a:ext cx="495300" cy="5461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559</xdr:row>
      <xdr:rowOff>25400</xdr:rowOff>
    </xdr:from>
    <xdr:to>
      <xdr:col>1</xdr:col>
      <xdr:colOff>876300</xdr:colOff>
      <xdr:row>559</xdr:row>
      <xdr:rowOff>622300</xdr:rowOff>
    </xdr:to>
    <xdr:pic>
      <xdr:nvPicPr>
        <xdr:cNvPr id="848" name="Picture 847">
          <a:extLst>
            <a:ext uri="{FF2B5EF4-FFF2-40B4-BE49-F238E27FC236}">
              <a16:creationId xmlns:a16="http://schemas.microsoft.com/office/drawing/2014/main" id="{20FC473F-E941-9B83-1D19-30529EB8F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4990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558</xdr:row>
      <xdr:rowOff>25400</xdr:rowOff>
    </xdr:from>
    <xdr:to>
      <xdr:col>1</xdr:col>
      <xdr:colOff>889000</xdr:colOff>
      <xdr:row>558</xdr:row>
      <xdr:rowOff>629434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CFE12B15-36A9-7AB8-9B6E-E3788842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1003300" y="3543554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531</xdr:row>
      <xdr:rowOff>25400</xdr:rowOff>
    </xdr:from>
    <xdr:to>
      <xdr:col>1</xdr:col>
      <xdr:colOff>889000</xdr:colOff>
      <xdr:row>531</xdr:row>
      <xdr:rowOff>609600</xdr:rowOff>
    </xdr:to>
    <xdr:pic>
      <xdr:nvPicPr>
        <xdr:cNvPr id="850" name="Picture 849">
          <a:extLst>
            <a:ext uri="{FF2B5EF4-FFF2-40B4-BE49-F238E27FC236}">
              <a16:creationId xmlns:a16="http://schemas.microsoft.com/office/drawing/2014/main" id="{A6EDDCE0-0A20-DA40-1CC5-E6A8A042D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210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532</xdr:row>
      <xdr:rowOff>25400</xdr:rowOff>
    </xdr:from>
    <xdr:to>
      <xdr:col>1</xdr:col>
      <xdr:colOff>889000</xdr:colOff>
      <xdr:row>532</xdr:row>
      <xdr:rowOff>609600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A60D165A-9DDC-7740-8DD7-D16DAD46D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845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560</xdr:row>
      <xdr:rowOff>25400</xdr:rowOff>
    </xdr:from>
    <xdr:to>
      <xdr:col>1</xdr:col>
      <xdr:colOff>876300</xdr:colOff>
      <xdr:row>560</xdr:row>
      <xdr:rowOff>622300</xdr:rowOff>
    </xdr:to>
    <xdr:pic>
      <xdr:nvPicPr>
        <xdr:cNvPr id="854" name="Picture 853">
          <a:extLst>
            <a:ext uri="{FF2B5EF4-FFF2-40B4-BE49-F238E27FC236}">
              <a16:creationId xmlns:a16="http://schemas.microsoft.com/office/drawing/2014/main" id="{4D588DC1-FCC9-0340-B1DE-93B353532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5625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557</xdr:row>
      <xdr:rowOff>25400</xdr:rowOff>
    </xdr:from>
    <xdr:to>
      <xdr:col>1</xdr:col>
      <xdr:colOff>901700</xdr:colOff>
      <xdr:row>558</xdr:row>
      <xdr:rowOff>12700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01290439-C6E1-2A68-FBAD-E60B34C5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028700" y="353720400"/>
          <a:ext cx="508000" cy="62230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519</xdr:row>
      <xdr:rowOff>22412</xdr:rowOff>
    </xdr:from>
    <xdr:to>
      <xdr:col>1</xdr:col>
      <xdr:colOff>863303</xdr:colOff>
      <xdr:row>519</xdr:row>
      <xdr:rowOff>627569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2D975B2F-13B9-F37E-0B82-FA7A09288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48933" y="329587412"/>
          <a:ext cx="549370" cy="605157"/>
        </a:xfrm>
        <a:prstGeom prst="rect">
          <a:avLst/>
        </a:prstGeom>
      </xdr:spPr>
    </xdr:pic>
    <xdr:clientData/>
  </xdr:twoCellAnchor>
  <xdr:twoCellAnchor>
    <xdr:from>
      <xdr:col>1</xdr:col>
      <xdr:colOff>229959</xdr:colOff>
      <xdr:row>520</xdr:row>
      <xdr:rowOff>25432</xdr:rowOff>
    </xdr:from>
    <xdr:to>
      <xdr:col>1</xdr:col>
      <xdr:colOff>929341</xdr:colOff>
      <xdr:row>520</xdr:row>
      <xdr:rowOff>605379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0FBD2793-9B25-4806-1753-5EC9097F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864959" y="330225432"/>
          <a:ext cx="699382" cy="579947"/>
        </a:xfrm>
        <a:prstGeom prst="rect">
          <a:avLst/>
        </a:prstGeom>
      </xdr:spPr>
    </xdr:pic>
    <xdr:clientData/>
  </xdr:twoCellAnchor>
  <xdr:twoCellAnchor editAs="oneCell">
    <xdr:from>
      <xdr:col>1</xdr:col>
      <xdr:colOff>345513</xdr:colOff>
      <xdr:row>561</xdr:row>
      <xdr:rowOff>18674</xdr:rowOff>
    </xdr:from>
    <xdr:to>
      <xdr:col>1</xdr:col>
      <xdr:colOff>943162</xdr:colOff>
      <xdr:row>561</xdr:row>
      <xdr:rowOff>616323</xdr:rowOff>
    </xdr:to>
    <xdr:pic>
      <xdr:nvPicPr>
        <xdr:cNvPr id="876" name="Picture 875">
          <a:extLst>
            <a:ext uri="{FF2B5EF4-FFF2-40B4-BE49-F238E27FC236}">
              <a16:creationId xmlns:a16="http://schemas.microsoft.com/office/drawing/2014/main" id="{CC7DA74F-63CB-4ED3-9D60-399B0F452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80513" y="356253674"/>
          <a:ext cx="597649" cy="597649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561</xdr:row>
      <xdr:rowOff>609600</xdr:rowOff>
    </xdr:from>
    <xdr:to>
      <xdr:col>1</xdr:col>
      <xdr:colOff>914400</xdr:colOff>
      <xdr:row>563</xdr:row>
      <xdr:rowOff>22578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4F940442-8307-BDA8-F174-181B03582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90600" y="356844600"/>
          <a:ext cx="558800" cy="68297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522</xdr:row>
      <xdr:rowOff>25400</xdr:rowOff>
    </xdr:from>
    <xdr:to>
      <xdr:col>1</xdr:col>
      <xdr:colOff>914400</xdr:colOff>
      <xdr:row>523</xdr:row>
      <xdr:rowOff>0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00B9E2F8-C47D-A222-AD41-7282E860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39800" y="331495400"/>
          <a:ext cx="609600" cy="609600"/>
        </a:xfrm>
        <a:prstGeom prst="rect">
          <a:avLst/>
        </a:prstGeom>
      </xdr:spPr>
    </xdr:pic>
    <xdr:clientData/>
  </xdr:twoCellAnchor>
  <xdr:twoCellAnchor>
    <xdr:from>
      <xdr:col>1</xdr:col>
      <xdr:colOff>395111</xdr:colOff>
      <xdr:row>565</xdr:row>
      <xdr:rowOff>28223</xdr:rowOff>
    </xdr:from>
    <xdr:to>
      <xdr:col>1</xdr:col>
      <xdr:colOff>874889</xdr:colOff>
      <xdr:row>565</xdr:row>
      <xdr:rowOff>619577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49D73FF4-B41A-5DDC-ED47-7F75D0CE6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1030111" y="358803223"/>
          <a:ext cx="479778" cy="59135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564</xdr:row>
      <xdr:rowOff>28222</xdr:rowOff>
    </xdr:from>
    <xdr:to>
      <xdr:col>1</xdr:col>
      <xdr:colOff>864810</xdr:colOff>
      <xdr:row>564</xdr:row>
      <xdr:rowOff>620889</xdr:rowOff>
    </xdr:to>
    <xdr:pic>
      <xdr:nvPicPr>
        <xdr:cNvPr id="886" name="Picture 885">
          <a:extLst>
            <a:ext uri="{FF2B5EF4-FFF2-40B4-BE49-F238E27FC236}">
              <a16:creationId xmlns:a16="http://schemas.microsoft.com/office/drawing/2014/main" id="{CEB0520F-D582-4193-D270-BDB2D2B88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1016000" y="358168222"/>
          <a:ext cx="483810" cy="592667"/>
        </a:xfrm>
        <a:prstGeom prst="rect">
          <a:avLst/>
        </a:prstGeom>
      </xdr:spPr>
    </xdr:pic>
    <xdr:clientData/>
  </xdr:twoCellAnchor>
  <xdr:twoCellAnchor>
    <xdr:from>
      <xdr:col>1</xdr:col>
      <xdr:colOff>324555</xdr:colOff>
      <xdr:row>569</xdr:row>
      <xdr:rowOff>42333</xdr:rowOff>
    </xdr:from>
    <xdr:to>
      <xdr:col>1</xdr:col>
      <xdr:colOff>896054</xdr:colOff>
      <xdr:row>569</xdr:row>
      <xdr:rowOff>613832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7F708EBB-CE03-065E-3F93-8C9B090E5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9555" y="361357333"/>
          <a:ext cx="571499" cy="571499"/>
        </a:xfrm>
        <a:prstGeom prst="rect">
          <a:avLst/>
        </a:prstGeom>
      </xdr:spPr>
    </xdr:pic>
    <xdr:clientData/>
  </xdr:twoCellAnchor>
  <xdr:twoCellAnchor>
    <xdr:from>
      <xdr:col>1</xdr:col>
      <xdr:colOff>338666</xdr:colOff>
      <xdr:row>570</xdr:row>
      <xdr:rowOff>14111</xdr:rowOff>
    </xdr:from>
    <xdr:to>
      <xdr:col>1</xdr:col>
      <xdr:colOff>928509</xdr:colOff>
      <xdr:row>570</xdr:row>
      <xdr:rowOff>603954</xdr:rowOff>
    </xdr:to>
    <xdr:pic>
      <xdr:nvPicPr>
        <xdr:cNvPr id="888" name="Picture 887">
          <a:extLst>
            <a:ext uri="{FF2B5EF4-FFF2-40B4-BE49-F238E27FC236}">
              <a16:creationId xmlns:a16="http://schemas.microsoft.com/office/drawing/2014/main" id="{D20A8718-FB97-F7DD-2DB2-94EBF50FD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73666" y="361964111"/>
          <a:ext cx="589843" cy="589843"/>
        </a:xfrm>
        <a:prstGeom prst="rect">
          <a:avLst/>
        </a:prstGeom>
      </xdr:spPr>
    </xdr:pic>
    <xdr:clientData/>
  </xdr:twoCellAnchor>
  <xdr:twoCellAnchor>
    <xdr:from>
      <xdr:col>1</xdr:col>
      <xdr:colOff>296333</xdr:colOff>
      <xdr:row>566</xdr:row>
      <xdr:rowOff>0</xdr:rowOff>
    </xdr:from>
    <xdr:to>
      <xdr:col>1</xdr:col>
      <xdr:colOff>914399</xdr:colOff>
      <xdr:row>566</xdr:row>
      <xdr:rowOff>618066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CC545FF7-E793-9C85-C2E1-F0D273B40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31333" y="359410000"/>
          <a:ext cx="618066" cy="618066"/>
        </a:xfrm>
        <a:prstGeom prst="rect">
          <a:avLst/>
        </a:prstGeom>
      </xdr:spPr>
    </xdr:pic>
    <xdr:clientData/>
  </xdr:twoCellAnchor>
  <xdr:twoCellAnchor>
    <xdr:from>
      <xdr:col>1</xdr:col>
      <xdr:colOff>338665</xdr:colOff>
      <xdr:row>568</xdr:row>
      <xdr:rowOff>28222</xdr:rowOff>
    </xdr:from>
    <xdr:to>
      <xdr:col>1</xdr:col>
      <xdr:colOff>903110</xdr:colOff>
      <xdr:row>568</xdr:row>
      <xdr:rowOff>592667</xdr:rowOff>
    </xdr:to>
    <xdr:pic>
      <xdr:nvPicPr>
        <xdr:cNvPr id="890" name="Picture 889">
          <a:extLst>
            <a:ext uri="{FF2B5EF4-FFF2-40B4-BE49-F238E27FC236}">
              <a16:creationId xmlns:a16="http://schemas.microsoft.com/office/drawing/2014/main" id="{32917C17-62DB-0616-D144-573B76BEB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73665" y="360708222"/>
          <a:ext cx="564445" cy="564445"/>
        </a:xfrm>
        <a:prstGeom prst="rect">
          <a:avLst/>
        </a:prstGeom>
      </xdr:spPr>
    </xdr:pic>
    <xdr:clientData/>
  </xdr:twoCellAnchor>
  <xdr:twoCellAnchor>
    <xdr:from>
      <xdr:col>1</xdr:col>
      <xdr:colOff>324556</xdr:colOff>
      <xdr:row>567</xdr:row>
      <xdr:rowOff>14111</xdr:rowOff>
    </xdr:from>
    <xdr:to>
      <xdr:col>1</xdr:col>
      <xdr:colOff>917222</xdr:colOff>
      <xdr:row>567</xdr:row>
      <xdr:rowOff>606777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4369BF9D-6EEB-7A9C-0C5A-3C56CC5BB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9556" y="360059111"/>
          <a:ext cx="592666" cy="592666"/>
        </a:xfrm>
        <a:prstGeom prst="rect">
          <a:avLst/>
        </a:prstGeom>
      </xdr:spPr>
    </xdr:pic>
    <xdr:clientData/>
  </xdr:twoCellAnchor>
  <xdr:twoCellAnchor>
    <xdr:from>
      <xdr:col>1</xdr:col>
      <xdr:colOff>268111</xdr:colOff>
      <xdr:row>523</xdr:row>
      <xdr:rowOff>28222</xdr:rowOff>
    </xdr:from>
    <xdr:to>
      <xdr:col>1</xdr:col>
      <xdr:colOff>910247</xdr:colOff>
      <xdr:row>523</xdr:row>
      <xdr:rowOff>622980</xdr:rowOff>
    </xdr:to>
    <xdr:pic>
      <xdr:nvPicPr>
        <xdr:cNvPr id="892" name="Picture 891">
          <a:extLst>
            <a:ext uri="{FF2B5EF4-FFF2-40B4-BE49-F238E27FC236}">
              <a16:creationId xmlns:a16="http://schemas.microsoft.com/office/drawing/2014/main" id="{4B17AA5C-56DF-8140-AD6E-B903FB05D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03111" y="332133222"/>
          <a:ext cx="642136" cy="5947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73" totalsRowShown="0" headerRowDxfId="87" dataDxfId="85" headerRowBorderDxfId="86" tableBorderDxfId="84">
  <autoFilter ref="A2:AB573" xr:uid="{2C3F7A77-AA9A-9049-9BD3-D03FDDAB2B95}"/>
  <tableColumns count="28">
    <tableColumn id="28" xr3:uid="{0CDE7E80-246F-9642-A518-1282133B0DD5}" name="Code" dataDxfId="83"/>
    <tableColumn id="1" xr3:uid="{2C453DBF-7AB3-4C4E-AB99-D0695F989E26}" name="Foto" dataDxfId="82"/>
    <tableColumn id="3" xr3:uid="{F2B89EA9-E152-AC45-BAD1-18B8A1A78055}" name="Type" dataDxfId="81"/>
    <tableColumn id="4" xr3:uid="{E079105E-5F52-DC43-8691-683EFDF2D6A8}" name="Category" dataDxfId="80"/>
    <tableColumn id="5" xr3:uid="{DC8749DD-8D68-5641-B45F-3231107C111B}" name="Title" dataDxfId="79"/>
    <tableColumn id="6" xr3:uid="{5ACC1848-DB9A-1D4E-8959-7ACE34F9684E}" name="Description" dataDxfId="78"/>
    <tableColumn id="7" xr3:uid="{64C559F8-872F-9C40-926B-1FBAD12F046B}" name="Brand" dataDxfId="77"/>
    <tableColumn id="8" xr3:uid="{38BDB79F-162F-8E42-A3E3-7BC4CC6214BA}" name="Keywords" dataDxfId="76"/>
    <tableColumn id="9" xr3:uid="{93F24BFE-0E66-2248-AFAD-390AE8F9462D}" name="Unit" dataDxfId="75"/>
    <tableColumn id="10" xr3:uid="{BB3463D4-12F6-0942-B6F7-362663D538D3}" name="Unit Tag" dataDxfId="74"/>
    <tableColumn id="11" xr3:uid="{E575CDEE-BACD-6F40-91ED-477FCADB9CF1}" name="Picture" dataDxfId="73"/>
    <tableColumn id="12" xr3:uid="{AC24821D-9AD1-3A46-A2DD-6430B612E786}" name="Media" dataDxfId="72"/>
    <tableColumn id="13" xr3:uid="{99FED3F8-23A2-7D44-A402-D8E46215D411}" name="Pricing 1" dataDxfId="71">
      <calculatedColumnFormula>Z3</calculatedColumnFormula>
    </tableColumn>
    <tableColumn id="14" xr3:uid="{50706C28-2D0E-4641-80F1-EE2C5B8F7125}" name="Pricing Ref 1" dataDxfId="70"/>
    <tableColumn id="15" xr3:uid="{A92ECA4D-AC2B-A744-AA0A-A77850574C37}" name="Entradas" dataDxfId="69"/>
    <tableColumn id="16" xr3:uid="{616B21E5-25FD-B94F-97F9-58B8EDC40DE6}" name="Salidas" dataDxfId="68">
      <calculatedColumnFormula>SUMIFS(VENTAS[Cantidad],VENTAS[Code],INVENTARIO[[#This Row],[Code]])</calculatedColumnFormula>
    </tableColumn>
    <tableColumn id="17" xr3:uid="{9D7AB1D3-B97D-A245-B71B-95057FAAC447}" name="Stock Actual" dataDxfId="67">
      <calculatedColumnFormula>INVENTARIO[[#This Row],[Entradas]]-INVENTARIO[[#This Row],[Salidas]]</calculatedColumnFormula>
    </tableColumn>
    <tableColumn id="18" xr3:uid="{C19FC3A5-7F68-BD46-AB51-847A5CF1C420}" name="Costo Unitario (MXN)" dataDxfId="66"/>
    <tableColumn id="19" xr3:uid="{AA7C9989-9B9A-DE41-84B3-E777B0CFFC80}" name="USD -&gt; MXN" dataDxfId="65"/>
    <tableColumn id="20" xr3:uid="{47CEAB57-BA58-3A4E-8836-7547C0A8670B}" name="Costo Unitario (USD)" dataDxfId="64">
      <calculatedColumnFormula>R3/S3</calculatedColumnFormula>
    </tableColumn>
    <tableColumn id="21" xr3:uid="{6044B009-325A-1E48-996D-3795B08AD37D}" name="Peso (g)" dataDxfId="63"/>
    <tableColumn id="22" xr3:uid="{3FE36986-70B1-7045-B79B-1F306E510CCC}" name="Precio Envío Kilogramo (USD)" dataDxfId="62"/>
    <tableColumn id="23" xr3:uid="{8E0BCE09-A215-4E49-9ADF-CC46A3A57580}" name="Costo Envío (USD)" dataDxfId="61">
      <calculatedColumnFormula>U3*V3/1000</calculatedColumnFormula>
    </tableColumn>
    <tableColumn id="24" xr3:uid="{E0BD5240-C369-CD49-B503-D3EF4D94A89D}" name="Costo Total (USD)" dataDxfId="60">
      <calculatedColumnFormula>T3+W3</calculatedColumnFormula>
    </tableColumn>
    <tableColumn id="25" xr3:uid="{D2FD5BA1-0777-4446-96AC-0A15858284E3}" name="Precio Venta Ideal" dataDxfId="59">
      <calculatedColumnFormula>T3*1.5+W3</calculatedColumnFormula>
    </tableColumn>
    <tableColumn id="26" xr3:uid="{0CF8E044-9EA3-C143-9605-5C9780CD5463}" name="Precio Venta Final" dataDxfId="58">
      <calculatedColumnFormula>ROUNDUP(Y3,0)</calculatedColumnFormula>
    </tableColumn>
    <tableColumn id="27" xr3:uid="{BC945D69-9F4B-7A40-8582-5050E162AF5D}" name="Ganancia" dataDxfId="57">
      <calculatedColumnFormula>Z3-T3-W3</calculatedColumnFormula>
    </tableColumn>
    <tableColumn id="2" xr3:uid="{C756BB23-1EDA-C348-A3F9-8A96A71F7019}" name="Column1" dataDxfId="56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M237" totalsRowShown="0" headerRowDxfId="55">
  <autoFilter ref="A2:M237" xr:uid="{E74EA521-20AF-4144-BFD6-B4CAB243FD5C}"/>
  <tableColumns count="13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4">
      <calculatedColumnFormula>IFERROR(VLOOKUP(VENTAS[[#This Row],[Code]],INVENTARIO[],5,FALSE),"-")</calculatedColumnFormula>
    </tableColumn>
    <tableColumn id="5" xr3:uid="{2D8E74F0-BFC9-3345-9C72-753D75E3B370}" name="Cantidad" dataDxfId="53"/>
    <tableColumn id="6" xr3:uid="{36BE525D-D788-A445-9780-12D5093CE733}" name="Precio Venta" dataDxfId="52"/>
    <tableColumn id="7" xr3:uid="{8DAE9700-3722-EE49-8126-9BBFB9E8BC1C}" name="Costo" dataDxfId="51">
      <calculatedColumnFormula>IFERROR(VLOOKUP(VENTAS[[#This Row],[Code]],INVENTARIO[],24,FALSE),"-")</calculatedColumnFormula>
    </tableColumn>
    <tableColumn id="8" xr3:uid="{0AF0F1FD-94AA-9344-8CD7-35AB106FDE9E}" name="Ganancia" dataDxfId="50">
      <calculatedColumnFormula>(VENTAS[[#This Row],[Precio Venta]]-VENTAS[[#This Row],[Costo]])*VENTAS[[#This Row],[Cantidad]]</calculatedColumnFormula>
    </tableColumn>
    <tableColumn id="12" xr3:uid="{21F108C0-12F4-4D46-BB71-064A2DA4FE2B}" name="Violeta" dataDxfId="49"/>
    <tableColumn id="11" xr3:uid="{772697ED-9B59-3744-B669-4FE5D5F45C29}" name="Adriana" dataDxfId="48"/>
    <tableColumn id="9" xr3:uid="{9464BF1B-7EB8-6F4C-9ED6-DCB31F5F7E27}" name="Daylin" dataDxfId="47">
      <calculatedColumnFormula>VENTAS[[#This Row],[Ganancia]]*0.1</calculatedColumnFormula>
    </tableColumn>
    <tableColumn id="13" xr3:uid="{3B61BBEA-E51A-4941-8339-33E565A1C2F0}" name="GANANCIA FINAL" dataDxfId="46">
      <calculatedColumnFormula>VENTAS[[#This Row],[Ganancia]]-VENTAS[[#This Row],[Violeta]]-VENTAS[[#This Row],[Adriana]]-VENTAS[[#This Row],[Daylin]]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45" dataDxfId="43" headerRowBorderDxfId="44" tableBorderDxfId="42">
  <autoFilter ref="A2:AB547" xr:uid="{14D7506B-EE85-F544-9961-B2BE754DC6E2}"/>
  <tableColumns count="28">
    <tableColumn id="28" xr3:uid="{6924604D-20AE-444E-AB39-213FDBB93805}" name="Code" dataDxfId="41"/>
    <tableColumn id="1" xr3:uid="{67088303-79E9-9A48-BC28-F3B64230F6C3}" name="Foto" dataDxfId="40"/>
    <tableColumn id="3" xr3:uid="{306D90C9-037E-E943-A37B-1A2F624E191C}" name="Type" dataDxfId="39"/>
    <tableColumn id="4" xr3:uid="{AA219E3E-53C1-4649-A48E-E7A0AF1A0FE3}" name="Category" dataDxfId="38"/>
    <tableColumn id="5" xr3:uid="{C0428216-B3C9-4746-8F2B-7CBBC7533BD0}" name="Title" dataDxfId="37"/>
    <tableColumn id="6" xr3:uid="{126BAD91-D1D1-B04F-B68A-43BBB58D797A}" name="Description" dataDxfId="36"/>
    <tableColumn id="7" xr3:uid="{53E103DA-D950-8A4E-ABE3-EF3BF8BDC46B}" name="Brand" dataDxfId="35"/>
    <tableColumn id="8" xr3:uid="{41A50BC1-36FF-4646-B51F-4B8E1A2A0B07}" name="Keywords" dataDxfId="34"/>
    <tableColumn id="9" xr3:uid="{170AA51B-B892-D745-83B4-79A70D944C53}" name="Unit" dataDxfId="33"/>
    <tableColumn id="10" xr3:uid="{F2A6E94D-C36C-B149-AB2E-F97B12E8D29D}" name="Unit Tag" dataDxfId="32"/>
    <tableColumn id="11" xr3:uid="{1B16B37E-C921-CD4C-95D0-FDC3402B70CA}" name="Picture" dataDxfId="31"/>
    <tableColumn id="12" xr3:uid="{46402FEC-3FC5-B94A-BB92-617F98D6457C}" name="Media" dataDxfId="30"/>
    <tableColumn id="13" xr3:uid="{E1169533-A858-2D4F-BB62-61F27FCBED7E}" name="Pricing 1" dataDxfId="29">
      <calculatedColumnFormula>Z3</calculatedColumnFormula>
    </tableColumn>
    <tableColumn id="14" xr3:uid="{9D22A055-7E22-C149-9EF1-F3AD9A0841E5}" name="Pricing Ref 1" dataDxfId="28"/>
    <tableColumn id="15" xr3:uid="{74A6110A-0A09-3E40-8E5C-9764FB41CD73}" name="Entradas" dataDxfId="27"/>
    <tableColumn id="16" xr3:uid="{D3F5D272-2B64-B64B-86E2-8AFD492E442C}" name="Salidas" dataDxfId="26">
      <calculatedColumnFormula>SUMIFS(VENTAS[Cantidad],VENTAS[Code],INVENTARIO4[[#This Row],[Code]])</calculatedColumnFormula>
    </tableColumn>
    <tableColumn id="17" xr3:uid="{738043F2-EE05-B84A-AA0E-7219D2AEBA15}" name="Stock Actual" dataDxfId="25">
      <calculatedColumnFormula>INVENTARIO4[[#This Row],[Entradas]]-INVENTARIO4[[#This Row],[Salidas]]</calculatedColumnFormula>
    </tableColumn>
    <tableColumn id="18" xr3:uid="{79A569C6-DD9F-BD44-9C31-9B2292B206E7}" name="Costo Unitario (MXN)" dataDxfId="24"/>
    <tableColumn id="19" xr3:uid="{8F6B41AF-DE18-C04C-A82F-331CC46B6B06}" name="USD -&gt; MXN" dataDxfId="23"/>
    <tableColumn id="20" xr3:uid="{BF821352-596F-5C4F-A44A-A6F7D727DAE6}" name="Costo Unitario (USD)" dataDxfId="22">
      <calculatedColumnFormula>R3/S3</calculatedColumnFormula>
    </tableColumn>
    <tableColumn id="21" xr3:uid="{3B9E20DB-F951-D84D-9199-CE37EEF9E14D}" name="Peso (g)" dataDxfId="21"/>
    <tableColumn id="22" xr3:uid="{CC8C3E1F-A1FB-9947-96B6-E0C27CABA4F8}" name="Precio Envío Kilogramo (USD)" dataDxfId="20"/>
    <tableColumn id="23" xr3:uid="{053FDAB1-655B-2C48-AA48-1BA0172BBEB8}" name="Costo Envío (USD)" dataDxfId="19">
      <calculatedColumnFormula>U3*V3/1000</calculatedColumnFormula>
    </tableColumn>
    <tableColumn id="24" xr3:uid="{3E4C3ED2-4A31-2B42-9585-4F9CEEF8901F}" name="Costo Total (USD)" dataDxfId="18">
      <calculatedColumnFormula>T3+W3</calculatedColumnFormula>
    </tableColumn>
    <tableColumn id="25" xr3:uid="{6DE99281-FD17-DB4A-9D85-0DD7F14B4AB4}" name="Precio Venta Ideal" dataDxfId="17">
      <calculatedColumnFormula>T3*1.5+W3</calculatedColumnFormula>
    </tableColumn>
    <tableColumn id="26" xr3:uid="{03E0E835-B8C7-EE45-9FE1-F601486B7810}" name="Precio Venta Final" dataDxfId="16">
      <calculatedColumnFormula>ROUNDUP(Y3,0)</calculatedColumnFormula>
    </tableColumn>
    <tableColumn id="27" xr3:uid="{E703E02D-F252-E441-B95C-5E3D8F3FCD1A}" name="Ganancia" dataDxfId="15">
      <calculatedColumnFormula>Z3-T3-W3</calculatedColumnFormula>
    </tableColumn>
    <tableColumn id="2" xr3:uid="{3A433996-F7EE-4340-9165-CC87B27B9DE4}" name="Column1" dataDxfId="14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3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12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49"/>
  <sheetViews>
    <sheetView showGridLines="0" tabSelected="1" topLeftCell="A129" zoomScale="90" zoomScaleNormal="90" workbookViewId="0">
      <selection activeCell="A134" sqref="A134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430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974</v>
      </c>
    </row>
    <row r="3" spans="1:28" ht="50" customHeight="1" x14ac:dyDescent="0.15">
      <c r="A3" s="15" t="s">
        <v>1406</v>
      </c>
      <c r="B3" s="93"/>
      <c r="C3" s="16" t="s">
        <v>12</v>
      </c>
      <c r="D3" s="108" t="s">
        <v>968</v>
      </c>
      <c r="E3" s="81" t="s">
        <v>1314</v>
      </c>
      <c r="F3" s="68" t="s">
        <v>738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-</v>
      </c>
      <c r="L3" s="17"/>
      <c r="M3" s="19">
        <f>Z3</f>
        <v>8</v>
      </c>
      <c r="N3" s="19">
        <v>10</v>
      </c>
      <c r="O3" s="118">
        <v>15</v>
      </c>
      <c r="P3" s="17">
        <f>SUMIFS(VENTAS[Cantidad],VENTAS[Code],INVENTARIO[[#This Row],[Code]])</f>
        <v>6</v>
      </c>
      <c r="Q3" s="17">
        <f>INVENTARIO[[#This Row],[Entradas]]-INVENTARIO[[#This Row],[Salidas]]</f>
        <v>9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1407</v>
      </c>
      <c r="B4" s="94"/>
      <c r="C4" s="22" t="s">
        <v>12</v>
      </c>
      <c r="D4" s="108" t="s">
        <v>419</v>
      </c>
      <c r="E4" s="70" t="s">
        <v>1120</v>
      </c>
      <c r="F4" s="69" t="s">
        <v>739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-</v>
      </c>
      <c r="L4" s="21"/>
      <c r="M4" s="19">
        <f t="shared" ref="M4:M66" si="0">Z4</f>
        <v>25</v>
      </c>
      <c r="N4" s="20"/>
      <c r="O4" s="115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1408</v>
      </c>
      <c r="B5" s="94"/>
      <c r="C5" s="22" t="s">
        <v>12</v>
      </c>
      <c r="D5" s="108" t="s">
        <v>419</v>
      </c>
      <c r="E5" s="70" t="s">
        <v>1120</v>
      </c>
      <c r="F5" s="69" t="s">
        <v>740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-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1409</v>
      </c>
      <c r="B6" s="94"/>
      <c r="C6" s="22" t="s">
        <v>12</v>
      </c>
      <c r="D6" s="109" t="s">
        <v>51</v>
      </c>
      <c r="E6" s="70" t="s">
        <v>1315</v>
      </c>
      <c r="F6" s="69" t="s">
        <v>745</v>
      </c>
      <c r="G6" s="21" t="s">
        <v>167</v>
      </c>
      <c r="H6" s="21" t="s">
        <v>479</v>
      </c>
      <c r="I6" s="18">
        <v>1</v>
      </c>
      <c r="J6" s="18" t="s">
        <v>14</v>
      </c>
      <c r="K6" s="21" t="str">
        <f>IFERROR(VLOOKUP(INVENTARIO[[#This Row],[Code]],FOTOS[],2,FALSE),"-")</f>
        <v>-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1410</v>
      </c>
      <c r="B7" s="94"/>
      <c r="C7" s="22" t="s">
        <v>12</v>
      </c>
      <c r="D7" s="109" t="s">
        <v>51</v>
      </c>
      <c r="E7" s="70" t="s">
        <v>1315</v>
      </c>
      <c r="F7" s="69" t="s">
        <v>744</v>
      </c>
      <c r="G7" s="21" t="s">
        <v>167</v>
      </c>
      <c r="H7" s="21" t="s">
        <v>479</v>
      </c>
      <c r="I7" s="18">
        <v>1</v>
      </c>
      <c r="J7" s="18" t="s">
        <v>14</v>
      </c>
      <c r="K7" s="21" t="str">
        <f>IFERROR(VLOOKUP(INVENTARIO[[#This Row],[Code]],FOTOS[],2,FALSE),"-")</f>
        <v>-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09" t="s">
        <v>51</v>
      </c>
      <c r="E8" s="70" t="s">
        <v>1315</v>
      </c>
      <c r="F8" s="69" t="s">
        <v>739</v>
      </c>
      <c r="G8" s="21" t="s">
        <v>167</v>
      </c>
      <c r="H8" s="21" t="s">
        <v>479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395</v>
      </c>
      <c r="B9" s="94"/>
      <c r="C9" s="22" t="s">
        <v>12</v>
      </c>
      <c r="D9" s="109" t="s">
        <v>968</v>
      </c>
      <c r="E9" s="70" t="s">
        <v>1267</v>
      </c>
      <c r="F9" s="69" t="s">
        <v>739</v>
      </c>
      <c r="G9" s="21" t="s">
        <v>167</v>
      </c>
      <c r="H9" s="21" t="s">
        <v>480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396</v>
      </c>
      <c r="B10" s="94"/>
      <c r="C10" s="22" t="s">
        <v>12</v>
      </c>
      <c r="D10" s="109" t="s">
        <v>968</v>
      </c>
      <c r="E10" s="70" t="s">
        <v>1266</v>
      </c>
      <c r="F10" s="69" t="s">
        <v>744</v>
      </c>
      <c r="G10" s="21" t="s">
        <v>167</v>
      </c>
      <c r="H10" s="21" t="s">
        <v>480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397</v>
      </c>
      <c r="B11" s="94"/>
      <c r="C11" s="22" t="s">
        <v>12</v>
      </c>
      <c r="D11" s="109" t="s">
        <v>968</v>
      </c>
      <c r="E11" s="70" t="s">
        <v>743</v>
      </c>
      <c r="F11" s="69" t="s">
        <v>745</v>
      </c>
      <c r="G11" s="21" t="s">
        <v>167</v>
      </c>
      <c r="H11" s="21" t="s">
        <v>480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4"/>
      <c r="C12" s="22" t="s">
        <v>12</v>
      </c>
      <c r="D12" s="109" t="s">
        <v>419</v>
      </c>
      <c r="E12" s="70" t="s">
        <v>821</v>
      </c>
      <c r="F12" s="69" t="s">
        <v>745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-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1411</v>
      </c>
      <c r="B13" s="94"/>
      <c r="C13" s="22" t="s">
        <v>12</v>
      </c>
      <c r="D13" s="109" t="s">
        <v>419</v>
      </c>
      <c r="E13" s="70" t="s">
        <v>1323</v>
      </c>
      <c r="F13" s="69" t="s">
        <v>742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-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1412</v>
      </c>
      <c r="B14" s="95"/>
      <c r="C14" s="22" t="s">
        <v>12</v>
      </c>
      <c r="D14" s="109" t="s">
        <v>419</v>
      </c>
      <c r="E14" s="70" t="s">
        <v>1323</v>
      </c>
      <c r="F14" s="69" t="s">
        <v>744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-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1413</v>
      </c>
      <c r="B15" s="95"/>
      <c r="C15" s="22" t="s">
        <v>12</v>
      </c>
      <c r="D15" s="109" t="s">
        <v>419</v>
      </c>
      <c r="E15" s="70" t="s">
        <v>1316</v>
      </c>
      <c r="F15" s="69" t="s">
        <v>742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-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1414</v>
      </c>
      <c r="B16" s="95"/>
      <c r="C16" s="22" t="s">
        <v>12</v>
      </c>
      <c r="D16" s="109" t="s">
        <v>419</v>
      </c>
      <c r="E16" s="70" t="s">
        <v>1317</v>
      </c>
      <c r="F16" s="69" t="s">
        <v>742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-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1415</v>
      </c>
      <c r="B17" s="95"/>
      <c r="C17" s="22" t="s">
        <v>12</v>
      </c>
      <c r="D17" s="109" t="s">
        <v>419</v>
      </c>
      <c r="E17" s="70" t="s">
        <v>1318</v>
      </c>
      <c r="F17" s="69" t="s">
        <v>744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-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SUMIFS(VENTAS[Cantidad],VENTAS[Code],INVENTARIO[[#This Row],[Code]])</f>
        <v>1</v>
      </c>
      <c r="Q17" s="21">
        <f>INVENTARIO[[#This Row],[Entradas]]-INVENTARIO[[#This Row],[Salidas]]</f>
        <v>0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361</v>
      </c>
      <c r="B18" s="95"/>
      <c r="C18" s="22" t="s">
        <v>12</v>
      </c>
      <c r="D18" s="109" t="s">
        <v>419</v>
      </c>
      <c r="E18" s="70" t="s">
        <v>1318</v>
      </c>
      <c r="F18" s="69" t="s">
        <v>739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5"/>
      <c r="C19" s="22" t="s">
        <v>12</v>
      </c>
      <c r="D19" s="109" t="s">
        <v>419</v>
      </c>
      <c r="E19" s="70" t="s">
        <v>785</v>
      </c>
      <c r="F19" s="69" t="s">
        <v>742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-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5"/>
      <c r="C20" s="22" t="s">
        <v>12</v>
      </c>
      <c r="D20" s="109" t="s">
        <v>419</v>
      </c>
      <c r="E20" s="70" t="s">
        <v>786</v>
      </c>
      <c r="F20" s="69" t="s">
        <v>740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1416</v>
      </c>
      <c r="B21" s="95"/>
      <c r="C21" s="22" t="s">
        <v>12</v>
      </c>
      <c r="D21" s="109" t="s">
        <v>419</v>
      </c>
      <c r="E21" s="70" t="s">
        <v>1319</v>
      </c>
      <c r="F21" s="69" t="s">
        <v>742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-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SUMIFS(VENTAS[Cantidad],VENTAS[Code],INVENTARIO[[#This Row],[Code]])</f>
        <v>0</v>
      </c>
      <c r="Q21" s="21">
        <f>INVENTARIO[[#This Row],[Entradas]]-INVENTARIO[[#This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1417</v>
      </c>
      <c r="B22" s="95"/>
      <c r="C22" s="22" t="s">
        <v>12</v>
      </c>
      <c r="D22" s="109" t="s">
        <v>419</v>
      </c>
      <c r="E22" s="70" t="s">
        <v>1320</v>
      </c>
      <c r="F22" s="69" t="s">
        <v>739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-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5"/>
      <c r="C23" s="22" t="s">
        <v>12</v>
      </c>
      <c r="D23" s="109" t="s">
        <v>419</v>
      </c>
      <c r="E23" s="70" t="s">
        <v>820</v>
      </c>
      <c r="F23" s="69" t="s">
        <v>742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-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1418</v>
      </c>
      <c r="B24" s="95"/>
      <c r="C24" s="22" t="s">
        <v>12</v>
      </c>
      <c r="D24" s="109" t="s">
        <v>419</v>
      </c>
      <c r="E24" s="70" t="s">
        <v>787</v>
      </c>
      <c r="F24" s="69" t="s">
        <v>740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-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1419</v>
      </c>
      <c r="B25" s="95"/>
      <c r="C25" s="22" t="s">
        <v>12</v>
      </c>
      <c r="D25" s="109" t="s">
        <v>968</v>
      </c>
      <c r="E25" s="70" t="s">
        <v>1320</v>
      </c>
      <c r="F25" s="69" t="s">
        <v>740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-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1420</v>
      </c>
      <c r="B26" s="95"/>
      <c r="C26" s="22" t="s">
        <v>12</v>
      </c>
      <c r="D26" s="109" t="s">
        <v>419</v>
      </c>
      <c r="E26" s="70" t="s">
        <v>1321</v>
      </c>
      <c r="F26" s="73" t="s">
        <v>740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-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1421</v>
      </c>
      <c r="B27" s="95"/>
      <c r="C27" s="22" t="s">
        <v>12</v>
      </c>
      <c r="D27" s="109" t="s">
        <v>419</v>
      </c>
      <c r="E27" s="70" t="s">
        <v>1318</v>
      </c>
      <c r="F27" s="76" t="s">
        <v>742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-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1422</v>
      </c>
      <c r="B28" s="95"/>
      <c r="C28" s="22" t="s">
        <v>12</v>
      </c>
      <c r="D28" s="109" t="s">
        <v>419</v>
      </c>
      <c r="E28" s="70" t="s">
        <v>1318</v>
      </c>
      <c r="F28" s="77" t="s">
        <v>739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-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1423</v>
      </c>
      <c r="B29" s="95"/>
      <c r="C29" s="22" t="s">
        <v>12</v>
      </c>
      <c r="D29" s="109" t="s">
        <v>419</v>
      </c>
      <c r="E29" s="70" t="s">
        <v>1324</v>
      </c>
      <c r="F29" s="77" t="s">
        <v>746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-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SUMIFS(VENTAS[Cantidad],VENTAS[Code],INVENTARIO[[#This Row],[Code]])</f>
        <v>0</v>
      </c>
      <c r="Q29" s="21">
        <f>INVENTARIO[[#This Row],[Entradas]]-INVENTARIO[[#This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5"/>
      <c r="C30" s="22" t="s">
        <v>12</v>
      </c>
      <c r="D30" s="109" t="s">
        <v>419</v>
      </c>
      <c r="E30" s="70" t="s">
        <v>788</v>
      </c>
      <c r="F30" s="77" t="s">
        <v>744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-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365</v>
      </c>
      <c r="B31" s="95"/>
      <c r="C31" s="22" t="s">
        <v>12</v>
      </c>
      <c r="D31" s="109" t="s">
        <v>419</v>
      </c>
      <c r="E31" s="70" t="s">
        <v>789</v>
      </c>
      <c r="F31" s="77" t="s">
        <v>745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5"/>
      <c r="C32" s="22" t="s">
        <v>12</v>
      </c>
      <c r="D32" s="109" t="s">
        <v>419</v>
      </c>
      <c r="E32" s="70" t="s">
        <v>790</v>
      </c>
      <c r="F32" s="77" t="s">
        <v>742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-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5"/>
      <c r="C33" s="22" t="s">
        <v>12</v>
      </c>
      <c r="D33" s="109" t="s">
        <v>419</v>
      </c>
      <c r="E33" s="70" t="s">
        <v>791</v>
      </c>
      <c r="F33" s="77" t="s">
        <v>744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-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5"/>
      <c r="C34" s="22" t="s">
        <v>12</v>
      </c>
      <c r="D34" s="109" t="s">
        <v>419</v>
      </c>
      <c r="E34" s="70" t="s">
        <v>791</v>
      </c>
      <c r="F34" s="77" t="s">
        <v>745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-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1424</v>
      </c>
      <c r="B35" s="95"/>
      <c r="C35" s="22" t="s">
        <v>12</v>
      </c>
      <c r="D35" s="109" t="s">
        <v>968</v>
      </c>
      <c r="E35" s="70" t="s">
        <v>743</v>
      </c>
      <c r="F35" s="77" t="s">
        <v>742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-</v>
      </c>
      <c r="L35" s="21"/>
      <c r="M35" s="19">
        <f t="shared" si="0"/>
        <v>14</v>
      </c>
      <c r="N35" s="20"/>
      <c r="O35" s="118">
        <v>4</v>
      </c>
      <c r="P35" s="21">
        <f>SUMIFS(VENTAS[Cantidad],VENTAS[Code],INVENTARIO[[#This Row],[Code]])</f>
        <v>0</v>
      </c>
      <c r="Q35" s="21">
        <f>INVENTARIO[[#This Row],[Entradas]]-INVENTARIO[[#This Row],[Salidas]]</f>
        <v>4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5"/>
      <c r="C36" s="22" t="s">
        <v>12</v>
      </c>
      <c r="D36" s="109" t="s">
        <v>419</v>
      </c>
      <c r="E36" s="70" t="s">
        <v>792</v>
      </c>
      <c r="F36" s="77" t="s">
        <v>744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-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1425</v>
      </c>
      <c r="B37" s="95"/>
      <c r="C37" s="22" t="s">
        <v>12</v>
      </c>
      <c r="D37" s="109" t="s">
        <v>419</v>
      </c>
      <c r="E37" s="70" t="s">
        <v>1318</v>
      </c>
      <c r="F37" s="77" t="s">
        <v>744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-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1426</v>
      </c>
      <c r="B38" s="95"/>
      <c r="C38" s="22" t="s">
        <v>12</v>
      </c>
      <c r="D38" s="109" t="s">
        <v>419</v>
      </c>
      <c r="E38" s="70" t="s">
        <v>1318</v>
      </c>
      <c r="F38" s="77" t="s">
        <v>739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-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5"/>
      <c r="C39" s="22" t="s">
        <v>12</v>
      </c>
      <c r="D39" s="109" t="s">
        <v>419</v>
      </c>
      <c r="E39" s="70" t="s">
        <v>793</v>
      </c>
      <c r="F39" s="77" t="s">
        <v>742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5"/>
      <c r="C40" s="22" t="s">
        <v>12</v>
      </c>
      <c r="D40" s="109" t="s">
        <v>419</v>
      </c>
      <c r="E40" s="70" t="s">
        <v>793</v>
      </c>
      <c r="F40" s="77" t="s">
        <v>740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1427</v>
      </c>
      <c r="B41" s="95"/>
      <c r="C41" s="22" t="s">
        <v>12</v>
      </c>
      <c r="D41" s="109" t="s">
        <v>419</v>
      </c>
      <c r="E41" s="70" t="s">
        <v>1120</v>
      </c>
      <c r="F41" s="77" t="s">
        <v>742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-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1428</v>
      </c>
      <c r="B42" s="95"/>
      <c r="C42" s="22" t="s">
        <v>12</v>
      </c>
      <c r="D42" s="109" t="s">
        <v>419</v>
      </c>
      <c r="E42" s="70" t="s">
        <v>1322</v>
      </c>
      <c r="F42" s="77" t="s">
        <v>744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-</v>
      </c>
      <c r="L42" s="21"/>
      <c r="M42" s="19">
        <f t="shared" si="0"/>
        <v>22</v>
      </c>
      <c r="N42" s="20"/>
      <c r="O42" s="115">
        <v>1</v>
      </c>
      <c r="P42" s="21">
        <f>SUMIFS(VENTAS[Cantidad],VENTAS[Code],INVENTARIO[[#This Row],[Code]])</f>
        <v>0</v>
      </c>
      <c r="Q42" s="21">
        <f>INVENTARIO[[#This Row],[Entradas]]-INVENTARIO[[#This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50" customHeight="1" x14ac:dyDescent="0.15">
      <c r="A43" s="15" t="s">
        <v>369</v>
      </c>
      <c r="B43" s="94"/>
      <c r="C43" s="22" t="s">
        <v>12</v>
      </c>
      <c r="D43" s="109" t="s">
        <v>419</v>
      </c>
      <c r="E43" s="70" t="s">
        <v>787</v>
      </c>
      <c r="F43" s="77" t="s">
        <v>744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4"/>
      <c r="C44" s="22" t="s">
        <v>12</v>
      </c>
      <c r="D44" s="109" t="s">
        <v>419</v>
      </c>
      <c r="E44" s="70" t="s">
        <v>786</v>
      </c>
      <c r="F44" s="77" t="s">
        <v>744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-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4"/>
      <c r="C45" s="22" t="s">
        <v>12</v>
      </c>
      <c r="D45" s="109" t="s">
        <v>419</v>
      </c>
      <c r="E45" s="70" t="s">
        <v>819</v>
      </c>
      <c r="F45" s="77" t="s">
        <v>742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-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4"/>
      <c r="C46" s="22" t="s">
        <v>12</v>
      </c>
      <c r="D46" s="109" t="s">
        <v>419</v>
      </c>
      <c r="E46" s="70" t="s">
        <v>481</v>
      </c>
      <c r="F46" s="77" t="s">
        <v>742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1429</v>
      </c>
      <c r="B47" s="94"/>
      <c r="C47" s="22" t="s">
        <v>12</v>
      </c>
      <c r="D47" s="109" t="s">
        <v>419</v>
      </c>
      <c r="E47" s="70" t="s">
        <v>794</v>
      </c>
      <c r="F47" s="77" t="s">
        <v>742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-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447</v>
      </c>
      <c r="B48" s="94"/>
      <c r="C48" s="22" t="s">
        <v>12</v>
      </c>
      <c r="D48" s="108" t="s">
        <v>1828</v>
      </c>
      <c r="E48" s="70" t="s">
        <v>796</v>
      </c>
      <c r="F48" s="77" t="s">
        <v>747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448</v>
      </c>
      <c r="B49" s="94"/>
      <c r="C49" s="22" t="s">
        <v>12</v>
      </c>
      <c r="D49" s="108" t="s">
        <v>1828</v>
      </c>
      <c r="E49" s="70" t="s">
        <v>795</v>
      </c>
      <c r="F49" s="77" t="s">
        <v>748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-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1430</v>
      </c>
      <c r="B50" s="94"/>
      <c r="C50" s="22" t="s">
        <v>12</v>
      </c>
      <c r="D50" s="108" t="s">
        <v>1828</v>
      </c>
      <c r="E50" s="70" t="s">
        <v>797</v>
      </c>
      <c r="F50" s="77" t="s">
        <v>750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-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1431</v>
      </c>
      <c r="B51" s="94"/>
      <c r="C51" s="22" t="s">
        <v>12</v>
      </c>
      <c r="D51" s="108" t="s">
        <v>1828</v>
      </c>
      <c r="E51" s="70" t="s">
        <v>798</v>
      </c>
      <c r="F51" s="77" t="s">
        <v>749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-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451</v>
      </c>
      <c r="B52" s="94"/>
      <c r="C52" s="22" t="s">
        <v>12</v>
      </c>
      <c r="D52" s="108" t="s">
        <v>1828</v>
      </c>
      <c r="E52" s="70" t="s">
        <v>799</v>
      </c>
      <c r="F52" s="77" t="s">
        <v>751</v>
      </c>
      <c r="G52" s="71" t="s">
        <v>167</v>
      </c>
      <c r="H52" s="113" t="s">
        <v>13</v>
      </c>
      <c r="I52" s="18">
        <v>1</v>
      </c>
      <c r="J52" s="18" t="s">
        <v>14</v>
      </c>
      <c r="K52" s="21" t="str">
        <f>IFERROR(VLOOKUP(INVENTARIO[[#This Row],[Code]],FOTOS[],2,FALSE),"-")</f>
        <v>-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1432</v>
      </c>
      <c r="B53" s="94"/>
      <c r="C53" s="22" t="s">
        <v>12</v>
      </c>
      <c r="D53" s="108" t="s">
        <v>1828</v>
      </c>
      <c r="E53" s="70" t="s">
        <v>800</v>
      </c>
      <c r="F53" s="77" t="s">
        <v>750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-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1433</v>
      </c>
      <c r="B54" s="94"/>
      <c r="C54" s="22" t="s">
        <v>12</v>
      </c>
      <c r="D54" s="108" t="s">
        <v>1828</v>
      </c>
      <c r="E54" s="70" t="s">
        <v>800</v>
      </c>
      <c r="F54" s="77" t="s">
        <v>752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-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1434</v>
      </c>
      <c r="B55" s="94"/>
      <c r="C55" s="22" t="s">
        <v>12</v>
      </c>
      <c r="D55" s="108" t="s">
        <v>1828</v>
      </c>
      <c r="E55" s="70" t="s">
        <v>818</v>
      </c>
      <c r="F55" s="77" t="s">
        <v>750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-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1435</v>
      </c>
      <c r="B56" s="94"/>
      <c r="C56" s="22" t="s">
        <v>12</v>
      </c>
      <c r="D56" s="108" t="s">
        <v>1828</v>
      </c>
      <c r="E56" s="70" t="s">
        <v>817</v>
      </c>
      <c r="F56" s="77" t="s">
        <v>801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-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1436</v>
      </c>
      <c r="B57" s="94"/>
      <c r="C57" s="22" t="s">
        <v>12</v>
      </c>
      <c r="D57" s="108" t="s">
        <v>937</v>
      </c>
      <c r="E57" s="70" t="s">
        <v>816</v>
      </c>
      <c r="F57" s="77" t="s">
        <v>740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IFERROR(VLOOKUP(INVENTARIO[[#This Row],[Code]],FOTOS[],2,FALSE),"-")</f>
        <v>-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SUMIFS(VENTAS[Cantidad],VENTAS[Code],INVENTARIO[[#This Row],[Code]])</f>
        <v>0</v>
      </c>
      <c r="Q57" s="21">
        <f>INVENTARIO[[#This Row],[Entradas]]-INVENTARIO[[#This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1437</v>
      </c>
      <c r="B58" s="94"/>
      <c r="C58" s="22" t="s">
        <v>12</v>
      </c>
      <c r="D58" s="108" t="s">
        <v>937</v>
      </c>
      <c r="E58" s="70" t="s">
        <v>816</v>
      </c>
      <c r="F58" s="77" t="s">
        <v>745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IFERROR(VLOOKUP(INVENTARIO[[#This Row],[Code]],FOTOS[],2,FALSE),"-")</f>
        <v>-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1438</v>
      </c>
      <c r="B59" s="94"/>
      <c r="C59" s="22" t="s">
        <v>12</v>
      </c>
      <c r="D59" s="108" t="s">
        <v>937</v>
      </c>
      <c r="E59" s="70" t="s">
        <v>816</v>
      </c>
      <c r="F59" s="77" t="s">
        <v>744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IFERROR(VLOOKUP(INVENTARIO[[#This Row],[Code]],FOTOS[],2,FALSE),"-")</f>
        <v>-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SUMIFS(VENTAS[Cantidad],VENTAS[Code],INVENTARIO[[#This Row],[Code]])</f>
        <v>3</v>
      </c>
      <c r="Q59" s="21">
        <f>INVENTARIO[[#This Row],[Entradas]]-INVENTARIO[[#This Row],[Salidas]]</f>
        <v>0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4"/>
      <c r="C60" s="22" t="s">
        <v>12</v>
      </c>
      <c r="D60" s="108" t="s">
        <v>937</v>
      </c>
      <c r="E60" s="70" t="s">
        <v>816</v>
      </c>
      <c r="F60" s="77" t="s">
        <v>739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IFERROR(VLOOKUP(INVENTARIO[[#This Row],[Code]],FOTOS[],2,FALSE),"-")</f>
        <v>-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27" t="s">
        <v>1439</v>
      </c>
      <c r="B61" s="94"/>
      <c r="C61" s="22" t="s">
        <v>12</v>
      </c>
      <c r="D61" s="108" t="s">
        <v>419</v>
      </c>
      <c r="E61" s="70" t="s">
        <v>786</v>
      </c>
      <c r="F61" s="77" t="s">
        <v>742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-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1440</v>
      </c>
      <c r="B62" s="94"/>
      <c r="C62" s="22" t="s">
        <v>12</v>
      </c>
      <c r="D62" s="108" t="s">
        <v>1828</v>
      </c>
      <c r="E62" s="70" t="s">
        <v>827</v>
      </c>
      <c r="F62" s="77" t="s">
        <v>750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-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1441</v>
      </c>
      <c r="B63" s="94"/>
      <c r="C63" s="22" t="s">
        <v>12</v>
      </c>
      <c r="D63" s="108" t="s">
        <v>419</v>
      </c>
      <c r="E63" s="70" t="s">
        <v>815</v>
      </c>
      <c r="F63" s="77" t="s">
        <v>742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-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SUMIFS(VENTAS[Cantidad],VENTAS[Code],INVENTARIO[[#This Row],[Code]])</f>
        <v>0</v>
      </c>
      <c r="Q63" s="21">
        <f>INVENTARIO[[#This Row],[Entradas]]-INVENTARIO[[#This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1442</v>
      </c>
      <c r="B64" s="94"/>
      <c r="C64" s="22" t="s">
        <v>12</v>
      </c>
      <c r="D64" s="108" t="s">
        <v>1828</v>
      </c>
      <c r="E64" s="70" t="s">
        <v>813</v>
      </c>
      <c r="F64" s="77" t="s">
        <v>751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-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8" t="s">
        <v>51</v>
      </c>
      <c r="E65" s="70" t="s">
        <v>812</v>
      </c>
      <c r="F65" s="77" t="s">
        <v>742</v>
      </c>
      <c r="G65" s="71" t="s">
        <v>167</v>
      </c>
      <c r="H65" s="21" t="s">
        <v>482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1276</v>
      </c>
    </row>
    <row r="66" spans="1:28" ht="50" customHeight="1" x14ac:dyDescent="0.15">
      <c r="A66" s="15" t="s">
        <v>1443</v>
      </c>
      <c r="B66" s="94"/>
      <c r="C66" s="22" t="s">
        <v>12</v>
      </c>
      <c r="D66" s="108" t="s">
        <v>51</v>
      </c>
      <c r="E66" s="70" t="s">
        <v>811</v>
      </c>
      <c r="F66" s="77" t="s">
        <v>742</v>
      </c>
      <c r="G66" s="71" t="s">
        <v>167</v>
      </c>
      <c r="H66" s="21" t="s">
        <v>484</v>
      </c>
      <c r="I66" s="18">
        <v>1</v>
      </c>
      <c r="J66" s="18" t="s">
        <v>14</v>
      </c>
      <c r="K66" s="21" t="str">
        <f>IFERROR(VLOOKUP(INVENTARIO[[#This Row],[Code]],FOTOS[],2,FALSE),"-")</f>
        <v>-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1276</v>
      </c>
    </row>
    <row r="67" spans="1:28" ht="50" customHeight="1" x14ac:dyDescent="0.15">
      <c r="A67" s="15" t="s">
        <v>96</v>
      </c>
      <c r="B67" s="94"/>
      <c r="C67" s="22" t="s">
        <v>12</v>
      </c>
      <c r="D67" s="108" t="s">
        <v>51</v>
      </c>
      <c r="E67" s="70" t="s">
        <v>814</v>
      </c>
      <c r="F67" s="77" t="s">
        <v>742</v>
      </c>
      <c r="G67" s="71" t="s">
        <v>167</v>
      </c>
      <c r="H67" s="21" t="s">
        <v>483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8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1276</v>
      </c>
    </row>
    <row r="68" spans="1:28" ht="50" customHeight="1" x14ac:dyDescent="0.15">
      <c r="A68" s="15" t="s">
        <v>101</v>
      </c>
      <c r="B68" s="94"/>
      <c r="C68" s="22" t="s">
        <v>12</v>
      </c>
      <c r="D68" s="108" t="s">
        <v>53</v>
      </c>
      <c r="E68" s="70" t="s">
        <v>824</v>
      </c>
      <c r="F68" s="77" t="s">
        <v>744</v>
      </c>
      <c r="G68" s="71" t="s">
        <v>167</v>
      </c>
      <c r="H68" s="21" t="s">
        <v>516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5">
        <v>1</v>
      </c>
      <c r="P68" s="21">
        <f>SUMIFS(VENTAS[Cantidad],VENTAS[Code],INVENTARIO[[#This Row],[Code]])</f>
        <v>1</v>
      </c>
      <c r="Q68" s="21">
        <f>INVENTARIO[[#This Row],[Entradas]]-INVENTARIO[[#This Row],[Salidas]]</f>
        <v>0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1276</v>
      </c>
    </row>
    <row r="69" spans="1:28" ht="50" customHeight="1" x14ac:dyDescent="0.15">
      <c r="A69" s="15" t="s">
        <v>1444</v>
      </c>
      <c r="B69" s="94"/>
      <c r="C69" s="22" t="s">
        <v>12</v>
      </c>
      <c r="D69" s="108" t="s">
        <v>51</v>
      </c>
      <c r="E69" s="70" t="s">
        <v>828</v>
      </c>
      <c r="F69" s="77" t="s">
        <v>742</v>
      </c>
      <c r="G69" s="71" t="s">
        <v>167</v>
      </c>
      <c r="H69" s="21" t="s">
        <v>485</v>
      </c>
      <c r="I69" s="18">
        <v>1</v>
      </c>
      <c r="J69" s="18" t="s">
        <v>14</v>
      </c>
      <c r="K69" s="21" t="str">
        <f>IFERROR(VLOOKUP(INVENTARIO[[#This Row],[Code]],FOTOS[],2,FALSE),"-")</f>
        <v>-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1276</v>
      </c>
    </row>
    <row r="70" spans="1:28" ht="50" customHeight="1" x14ac:dyDescent="0.15">
      <c r="A70" s="15" t="s">
        <v>1445</v>
      </c>
      <c r="B70" s="94"/>
      <c r="C70" s="22" t="s">
        <v>12</v>
      </c>
      <c r="D70" s="108" t="s">
        <v>51</v>
      </c>
      <c r="E70" s="70" t="s">
        <v>823</v>
      </c>
      <c r="F70" s="77" t="s">
        <v>744</v>
      </c>
      <c r="G70" s="71" t="s">
        <v>167</v>
      </c>
      <c r="H70" s="21" t="s">
        <v>485</v>
      </c>
      <c r="I70" s="18">
        <v>1</v>
      </c>
      <c r="J70" s="18" t="s">
        <v>14</v>
      </c>
      <c r="K70" s="21" t="str">
        <f>IFERROR(VLOOKUP(INVENTARIO[[#This Row],[Code]],FOTOS[],2,FALSE),"-")</f>
        <v>-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SUMIFS(VENTAS[Cantidad],VENTAS[Code],INVENTARIO[[#This Row],[Code]])</f>
        <v>0</v>
      </c>
      <c r="Q70" s="21">
        <f>INVENTARIO[[#This Row],[Entradas]]-INVENTARIO[[#This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1276</v>
      </c>
    </row>
    <row r="71" spans="1:28" ht="50" customHeight="1" x14ac:dyDescent="0.15">
      <c r="A71" s="15" t="s">
        <v>1446</v>
      </c>
      <c r="B71" s="94"/>
      <c r="C71" s="22" t="s">
        <v>12</v>
      </c>
      <c r="D71" s="108" t="s">
        <v>53</v>
      </c>
      <c r="E71" s="70" t="s">
        <v>822</v>
      </c>
      <c r="F71" s="77" t="s">
        <v>739</v>
      </c>
      <c r="G71" s="71" t="s">
        <v>167</v>
      </c>
      <c r="H71" s="21" t="s">
        <v>486</v>
      </c>
      <c r="I71" s="18">
        <v>1</v>
      </c>
      <c r="J71" s="18" t="s">
        <v>14</v>
      </c>
      <c r="K71" s="21" t="str">
        <f>IFERROR(VLOOKUP(INVENTARIO[[#This Row],[Code]],FOTOS[],2,FALSE),"-")</f>
        <v>-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1276</v>
      </c>
    </row>
    <row r="72" spans="1:28" ht="50" customHeight="1" x14ac:dyDescent="0.15">
      <c r="A72" s="15" t="s">
        <v>1447</v>
      </c>
      <c r="B72" s="94"/>
      <c r="C72" s="22" t="s">
        <v>12</v>
      </c>
      <c r="D72" s="108" t="s">
        <v>53</v>
      </c>
      <c r="E72" s="70" t="s">
        <v>822</v>
      </c>
      <c r="F72" s="77" t="s">
        <v>744</v>
      </c>
      <c r="G72" s="71" t="s">
        <v>167</v>
      </c>
      <c r="H72" s="21" t="s">
        <v>486</v>
      </c>
      <c r="I72" s="18">
        <v>1</v>
      </c>
      <c r="J72" s="18" t="s">
        <v>14</v>
      </c>
      <c r="K72" s="21" t="str">
        <f>IFERROR(VLOOKUP(INVENTARIO[[#This Row],[Code]],FOTOS[],2,FALSE),"-")</f>
        <v>-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1276</v>
      </c>
    </row>
    <row r="73" spans="1:28" ht="50" customHeight="1" x14ac:dyDescent="0.15">
      <c r="A73" s="15" t="s">
        <v>104</v>
      </c>
      <c r="B73" s="95"/>
      <c r="C73" s="22" t="s">
        <v>12</v>
      </c>
      <c r="D73" s="109" t="s">
        <v>53</v>
      </c>
      <c r="E73" s="70" t="s">
        <v>810</v>
      </c>
      <c r="F73" s="77" t="s">
        <v>745</v>
      </c>
      <c r="G73" s="71" t="s">
        <v>167</v>
      </c>
      <c r="H73" s="21" t="s">
        <v>486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SUMIFS(VENTAS[Cantidad],VENTAS[Code],INVENTARIO[[#This Row],[Code]])</f>
        <v>1</v>
      </c>
      <c r="Q73" s="21">
        <f>INVENTARIO[[#This Row],[Entradas]]-INVENTARIO[[#This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1276</v>
      </c>
    </row>
    <row r="74" spans="1:28" ht="50" customHeight="1" x14ac:dyDescent="0.15">
      <c r="A74" s="15" t="s">
        <v>1448</v>
      </c>
      <c r="B74" s="95"/>
      <c r="C74" s="22" t="s">
        <v>12</v>
      </c>
      <c r="D74" s="109" t="s">
        <v>53</v>
      </c>
      <c r="E74" s="82" t="s">
        <v>809</v>
      </c>
      <c r="F74" s="77" t="s">
        <v>739</v>
      </c>
      <c r="G74" s="71" t="s">
        <v>167</v>
      </c>
      <c r="H74" s="21" t="s">
        <v>487</v>
      </c>
      <c r="I74" s="18">
        <v>1</v>
      </c>
      <c r="J74" s="18" t="s">
        <v>14</v>
      </c>
      <c r="K74" s="21" t="str">
        <f>IFERROR(VLOOKUP(INVENTARIO[[#This Row],[Code]],FOTOS[],2,FALSE),"-")</f>
        <v>-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1276</v>
      </c>
    </row>
    <row r="75" spans="1:28" ht="50" customHeight="1" x14ac:dyDescent="0.15">
      <c r="A75" s="15" t="s">
        <v>1449</v>
      </c>
      <c r="B75" s="95"/>
      <c r="C75" s="22" t="s">
        <v>12</v>
      </c>
      <c r="D75" s="109" t="s">
        <v>53</v>
      </c>
      <c r="E75" s="82" t="s">
        <v>808</v>
      </c>
      <c r="F75" s="77" t="s">
        <v>744</v>
      </c>
      <c r="G75" s="71" t="s">
        <v>167</v>
      </c>
      <c r="H75" s="21" t="s">
        <v>487</v>
      </c>
      <c r="I75" s="18">
        <v>1</v>
      </c>
      <c r="J75" s="18" t="s">
        <v>14</v>
      </c>
      <c r="K75" s="21" t="str">
        <f>IFERROR(VLOOKUP(INVENTARIO[[#This Row],[Code]],FOTOS[],2,FALSE),"-")</f>
        <v>-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1276</v>
      </c>
    </row>
    <row r="76" spans="1:28" ht="50" customHeight="1" x14ac:dyDescent="0.15">
      <c r="A76" s="23" t="s">
        <v>106</v>
      </c>
      <c r="B76" s="95"/>
      <c r="C76" s="22" t="s">
        <v>12</v>
      </c>
      <c r="D76" s="109" t="s">
        <v>938</v>
      </c>
      <c r="E76" s="70" t="s">
        <v>807</v>
      </c>
      <c r="F76" s="77" t="s">
        <v>745</v>
      </c>
      <c r="G76" s="71" t="s">
        <v>167</v>
      </c>
      <c r="H76" s="21" t="s">
        <v>488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1276</v>
      </c>
    </row>
    <row r="77" spans="1:28" ht="50" customHeight="1" x14ac:dyDescent="0.15">
      <c r="A77" s="23" t="s">
        <v>1450</v>
      </c>
      <c r="B77" s="95"/>
      <c r="C77" s="22" t="s">
        <v>12</v>
      </c>
      <c r="D77" s="109" t="s">
        <v>938</v>
      </c>
      <c r="E77" s="70" t="s">
        <v>807</v>
      </c>
      <c r="F77" s="77" t="s">
        <v>742</v>
      </c>
      <c r="G77" s="71" t="s">
        <v>167</v>
      </c>
      <c r="H77" s="21" t="s">
        <v>488</v>
      </c>
      <c r="I77" s="18">
        <v>1</v>
      </c>
      <c r="J77" s="18" t="s">
        <v>14</v>
      </c>
      <c r="K77" s="21" t="str">
        <f>IFERROR(VLOOKUP(INVENTARIO[[#This Row],[Code]],FOTOS[],2,FALSE),"-")</f>
        <v>-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1276</v>
      </c>
    </row>
    <row r="78" spans="1:28" ht="50" customHeight="1" x14ac:dyDescent="0.15">
      <c r="A78" s="23" t="s">
        <v>1451</v>
      </c>
      <c r="B78" s="95"/>
      <c r="C78" s="22" t="s">
        <v>12</v>
      </c>
      <c r="D78" s="109" t="s">
        <v>938</v>
      </c>
      <c r="E78" s="70" t="s">
        <v>807</v>
      </c>
      <c r="F78" s="77" t="s">
        <v>744</v>
      </c>
      <c r="G78" s="71" t="s">
        <v>167</v>
      </c>
      <c r="H78" s="21" t="s">
        <v>488</v>
      </c>
      <c r="I78" s="18">
        <v>1</v>
      </c>
      <c r="J78" s="18" t="s">
        <v>14</v>
      </c>
      <c r="K78" s="21" t="str">
        <f>IFERROR(VLOOKUP(INVENTARIO[[#This Row],[Code]],FOTOS[],2,FALSE),"-")</f>
        <v>-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1276</v>
      </c>
    </row>
    <row r="79" spans="1:28" ht="50" customHeight="1" x14ac:dyDescent="0.15">
      <c r="A79" s="23" t="s">
        <v>1452</v>
      </c>
      <c r="B79" s="95"/>
      <c r="C79" s="22" t="s">
        <v>12</v>
      </c>
      <c r="D79" s="109" t="s">
        <v>939</v>
      </c>
      <c r="E79" s="70" t="s">
        <v>806</v>
      </c>
      <c r="F79" s="77" t="s">
        <v>744</v>
      </c>
      <c r="G79" s="71" t="s">
        <v>167</v>
      </c>
      <c r="H79" s="21" t="s">
        <v>489</v>
      </c>
      <c r="I79" s="18">
        <v>1</v>
      </c>
      <c r="J79" s="18" t="s">
        <v>14</v>
      </c>
      <c r="K79" s="21" t="str">
        <f>IFERROR(VLOOKUP(INVENTARIO[[#This Row],[Code]],FOTOS[],2,FALSE),"-")</f>
        <v>-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1276</v>
      </c>
    </row>
    <row r="80" spans="1:28" ht="50" customHeight="1" x14ac:dyDescent="0.15">
      <c r="A80" s="23" t="s">
        <v>1453</v>
      </c>
      <c r="B80" s="95"/>
      <c r="C80" s="22" t="s">
        <v>12</v>
      </c>
      <c r="D80" s="109" t="s">
        <v>939</v>
      </c>
      <c r="E80" s="70" t="s">
        <v>806</v>
      </c>
      <c r="F80" s="77" t="s">
        <v>745</v>
      </c>
      <c r="G80" s="71" t="s">
        <v>167</v>
      </c>
      <c r="H80" s="21" t="s">
        <v>489</v>
      </c>
      <c r="I80" s="18">
        <v>1</v>
      </c>
      <c r="J80" s="18" t="s">
        <v>14</v>
      </c>
      <c r="K80" s="21" t="str">
        <f>IFERROR(VLOOKUP(INVENTARIO[[#This Row],[Code]],FOTOS[],2,FALSE),"-")</f>
        <v>-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1276</v>
      </c>
    </row>
    <row r="81" spans="1:28" ht="50" customHeight="1" x14ac:dyDescent="0.15">
      <c r="A81" s="23" t="s">
        <v>98</v>
      </c>
      <c r="B81" s="95"/>
      <c r="C81" s="22" t="s">
        <v>12</v>
      </c>
      <c r="D81" s="109" t="s">
        <v>51</v>
      </c>
      <c r="E81" s="70" t="s">
        <v>837</v>
      </c>
      <c r="F81" s="77" t="s">
        <v>742</v>
      </c>
      <c r="G81" s="71" t="s">
        <v>167</v>
      </c>
      <c r="H81" s="21" t="s">
        <v>491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1276</v>
      </c>
    </row>
    <row r="82" spans="1:28" ht="50" customHeight="1" x14ac:dyDescent="0.15">
      <c r="A82" s="23" t="s">
        <v>1454</v>
      </c>
      <c r="B82" s="95"/>
      <c r="C82" s="22" t="s">
        <v>12</v>
      </c>
      <c r="D82" s="109" t="s">
        <v>51</v>
      </c>
      <c r="E82" s="70" t="s">
        <v>805</v>
      </c>
      <c r="F82" s="77" t="s">
        <v>745</v>
      </c>
      <c r="G82" s="71" t="s">
        <v>167</v>
      </c>
      <c r="H82" s="21" t="s">
        <v>490</v>
      </c>
      <c r="I82" s="18">
        <v>1</v>
      </c>
      <c r="J82" s="18" t="s">
        <v>14</v>
      </c>
      <c r="K82" s="21" t="str">
        <f>IFERROR(VLOOKUP(INVENTARIO[[#This Row],[Code]],FOTOS[],2,FALSE),"-")</f>
        <v>-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1276</v>
      </c>
    </row>
    <row r="83" spans="1:28" ht="50" customHeight="1" x14ac:dyDescent="0.15">
      <c r="A83" s="23" t="s">
        <v>1455</v>
      </c>
      <c r="B83" s="95"/>
      <c r="C83" s="22" t="s">
        <v>12</v>
      </c>
      <c r="D83" s="109" t="s">
        <v>51</v>
      </c>
      <c r="E83" s="70" t="s">
        <v>805</v>
      </c>
      <c r="F83" s="77" t="s">
        <v>744</v>
      </c>
      <c r="G83" s="71" t="s">
        <v>167</v>
      </c>
      <c r="H83" s="21" t="s">
        <v>490</v>
      </c>
      <c r="I83" s="18">
        <v>1</v>
      </c>
      <c r="J83" s="18" t="s">
        <v>14</v>
      </c>
      <c r="K83" s="21" t="str">
        <f>IFERROR(VLOOKUP(INVENTARIO[[#This Row],[Code]],FOTOS[],2,FALSE),"-")</f>
        <v>-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1276</v>
      </c>
    </row>
    <row r="84" spans="1:28" ht="50" customHeight="1" x14ac:dyDescent="0.15">
      <c r="A84" s="23" t="s">
        <v>1456</v>
      </c>
      <c r="B84" s="95"/>
      <c r="C84" s="22" t="s">
        <v>12</v>
      </c>
      <c r="D84" s="109" t="s">
        <v>51</v>
      </c>
      <c r="E84" s="70" t="s">
        <v>804</v>
      </c>
      <c r="F84" s="77" t="s">
        <v>742</v>
      </c>
      <c r="G84" s="71" t="s">
        <v>167</v>
      </c>
      <c r="H84" s="21" t="s">
        <v>492</v>
      </c>
      <c r="I84" s="18">
        <v>1</v>
      </c>
      <c r="J84" s="18" t="s">
        <v>14</v>
      </c>
      <c r="K84" s="21" t="str">
        <f>IFERROR(VLOOKUP(INVENTARIO[[#This Row],[Code]],FOTOS[],2,FALSE),"-")</f>
        <v>-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1276</v>
      </c>
    </row>
    <row r="85" spans="1:28" ht="50" customHeight="1" x14ac:dyDescent="0.15">
      <c r="A85" s="23" t="s">
        <v>1457</v>
      </c>
      <c r="B85" s="95"/>
      <c r="C85" s="22" t="s">
        <v>12</v>
      </c>
      <c r="D85" s="109" t="s">
        <v>51</v>
      </c>
      <c r="E85" s="70" t="s">
        <v>804</v>
      </c>
      <c r="F85" s="77" t="s">
        <v>744</v>
      </c>
      <c r="G85" s="71" t="s">
        <v>167</v>
      </c>
      <c r="H85" s="21" t="s">
        <v>492</v>
      </c>
      <c r="I85" s="18">
        <v>1</v>
      </c>
      <c r="J85" s="18" t="s">
        <v>14</v>
      </c>
      <c r="K85" s="21" t="str">
        <f>IFERROR(VLOOKUP(INVENTARIO[[#This Row],[Code]],FOTOS[],2,FALSE),"-")</f>
        <v>-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1276</v>
      </c>
    </row>
    <row r="86" spans="1:28" ht="50" customHeight="1" x14ac:dyDescent="0.15">
      <c r="A86" s="23" t="s">
        <v>1458</v>
      </c>
      <c r="B86" s="95"/>
      <c r="C86" s="22" t="s">
        <v>12</v>
      </c>
      <c r="D86" s="109" t="s">
        <v>51</v>
      </c>
      <c r="E86" s="70" t="s">
        <v>804</v>
      </c>
      <c r="F86" s="77" t="s">
        <v>745</v>
      </c>
      <c r="G86" s="71" t="s">
        <v>167</v>
      </c>
      <c r="H86" s="21" t="s">
        <v>492</v>
      </c>
      <c r="I86" s="18">
        <v>1</v>
      </c>
      <c r="J86" s="18" t="s">
        <v>14</v>
      </c>
      <c r="K86" s="21" t="str">
        <f>IFERROR(VLOOKUP(INVENTARIO[[#This Row],[Code]],FOTOS[],2,FALSE),"-")</f>
        <v>-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1276</v>
      </c>
    </row>
    <row r="87" spans="1:28" ht="50" customHeight="1" x14ac:dyDescent="0.15">
      <c r="A87" s="23" t="s">
        <v>1459</v>
      </c>
      <c r="B87" s="95"/>
      <c r="C87" s="22" t="s">
        <v>12</v>
      </c>
      <c r="D87" s="109" t="s">
        <v>51</v>
      </c>
      <c r="E87" s="70" t="s">
        <v>803</v>
      </c>
      <c r="F87" s="77" t="s">
        <v>744</v>
      </c>
      <c r="G87" s="71" t="s">
        <v>167</v>
      </c>
      <c r="H87" s="21" t="s">
        <v>493</v>
      </c>
      <c r="I87" s="18">
        <v>1</v>
      </c>
      <c r="J87" s="18" t="s">
        <v>14</v>
      </c>
      <c r="K87" s="21" t="str">
        <f>IFERROR(VLOOKUP(INVENTARIO[[#This Row],[Code]],FOTOS[],2,FALSE),"-")</f>
        <v>-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1276</v>
      </c>
    </row>
    <row r="88" spans="1:28" ht="50" customHeight="1" x14ac:dyDescent="0.15">
      <c r="A88" s="23" t="s">
        <v>1460</v>
      </c>
      <c r="B88" s="95"/>
      <c r="C88" s="22" t="s">
        <v>12</v>
      </c>
      <c r="D88" s="109" t="s">
        <v>51</v>
      </c>
      <c r="E88" s="70" t="s">
        <v>803</v>
      </c>
      <c r="F88" s="77" t="s">
        <v>739</v>
      </c>
      <c r="G88" s="71" t="s">
        <v>167</v>
      </c>
      <c r="H88" s="21" t="s">
        <v>493</v>
      </c>
      <c r="I88" s="18">
        <v>1</v>
      </c>
      <c r="J88" s="18" t="s">
        <v>14</v>
      </c>
      <c r="K88" s="21" t="str">
        <f>IFERROR(VLOOKUP(INVENTARIO[[#This Row],[Code]],FOTOS[],2,FALSE),"-")</f>
        <v>-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1276</v>
      </c>
    </row>
    <row r="89" spans="1:28" ht="50" customHeight="1" x14ac:dyDescent="0.15">
      <c r="A89" s="23" t="s">
        <v>1461</v>
      </c>
      <c r="B89" s="95"/>
      <c r="C89" s="22" t="s">
        <v>12</v>
      </c>
      <c r="D89" s="109" t="s">
        <v>53</v>
      </c>
      <c r="E89" s="70" t="s">
        <v>802</v>
      </c>
      <c r="F89" s="77" t="s">
        <v>744</v>
      </c>
      <c r="G89" s="71" t="s">
        <v>167</v>
      </c>
      <c r="H89" s="21" t="s">
        <v>494</v>
      </c>
      <c r="I89" s="18">
        <v>1</v>
      </c>
      <c r="J89" s="18" t="s">
        <v>14</v>
      </c>
      <c r="K89" s="21" t="str">
        <f>IFERROR(VLOOKUP(INVENTARIO[[#This Row],[Code]],FOTOS[],2,FALSE),"-")</f>
        <v>-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1276</v>
      </c>
    </row>
    <row r="90" spans="1:28" ht="50" customHeight="1" x14ac:dyDescent="0.15">
      <c r="A90" s="23" t="s">
        <v>1462</v>
      </c>
      <c r="B90" s="95"/>
      <c r="C90" s="22" t="s">
        <v>12</v>
      </c>
      <c r="D90" s="109" t="s">
        <v>51</v>
      </c>
      <c r="E90" s="70" t="s">
        <v>825</v>
      </c>
      <c r="F90" s="77" t="s">
        <v>739</v>
      </c>
      <c r="G90" s="71" t="s">
        <v>167</v>
      </c>
      <c r="H90" s="21" t="s">
        <v>495</v>
      </c>
      <c r="I90" s="18">
        <v>1</v>
      </c>
      <c r="J90" s="18" t="s">
        <v>14</v>
      </c>
      <c r="K90" s="21" t="str">
        <f>IFERROR(VLOOKUP(INVENTARIO[[#This Row],[Code]],FOTOS[],2,FALSE),"-")</f>
        <v>-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1276</v>
      </c>
    </row>
    <row r="91" spans="1:28" ht="50" customHeight="1" x14ac:dyDescent="0.15">
      <c r="A91" s="23" t="s">
        <v>1463</v>
      </c>
      <c r="B91" s="95"/>
      <c r="C91" s="22" t="s">
        <v>12</v>
      </c>
      <c r="D91" s="109" t="s">
        <v>51</v>
      </c>
      <c r="E91" s="70" t="s">
        <v>826</v>
      </c>
      <c r="F91" s="77" t="s">
        <v>739</v>
      </c>
      <c r="G91" s="71" t="s">
        <v>167</v>
      </c>
      <c r="H91" s="21" t="s">
        <v>496</v>
      </c>
      <c r="I91" s="18">
        <v>1</v>
      </c>
      <c r="J91" s="18" t="s">
        <v>14</v>
      </c>
      <c r="K91" s="21" t="str">
        <f>IFERROR(VLOOKUP(INVENTARIO[[#This Row],[Code]],FOTOS[],2,FALSE),"-")</f>
        <v>-</v>
      </c>
      <c r="L91" s="21"/>
      <c r="M91" s="19">
        <f t="shared" si="7"/>
        <v>20</v>
      </c>
      <c r="N91" s="20"/>
      <c r="O91" s="118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1276</v>
      </c>
    </row>
    <row r="92" spans="1:28" ht="50" customHeight="1" x14ac:dyDescent="0.15">
      <c r="A92" s="23" t="s">
        <v>1464</v>
      </c>
      <c r="B92" s="95"/>
      <c r="C92" s="22" t="s">
        <v>12</v>
      </c>
      <c r="D92" s="109" t="s">
        <v>51</v>
      </c>
      <c r="E92" s="70" t="s">
        <v>812</v>
      </c>
      <c r="F92" s="77" t="s">
        <v>744</v>
      </c>
      <c r="G92" s="71" t="s">
        <v>167</v>
      </c>
      <c r="H92" s="21" t="s">
        <v>497</v>
      </c>
      <c r="I92" s="18">
        <v>1</v>
      </c>
      <c r="J92" s="18" t="s">
        <v>14</v>
      </c>
      <c r="K92" s="21" t="str">
        <f>IFERROR(VLOOKUP(INVENTARIO[[#This Row],[Code]],FOTOS[],2,FALSE),"-")</f>
        <v>-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1276</v>
      </c>
    </row>
    <row r="93" spans="1:28" ht="50" customHeight="1" x14ac:dyDescent="0.15">
      <c r="A93" s="23" t="s">
        <v>1465</v>
      </c>
      <c r="B93" s="95"/>
      <c r="C93" s="22" t="s">
        <v>12</v>
      </c>
      <c r="D93" s="109" t="s">
        <v>938</v>
      </c>
      <c r="E93" s="70" t="s">
        <v>829</v>
      </c>
      <c r="F93" s="77" t="s">
        <v>1306</v>
      </c>
      <c r="G93" s="71" t="s">
        <v>167</v>
      </c>
      <c r="H93" s="21" t="s">
        <v>498</v>
      </c>
      <c r="I93" s="18">
        <v>1</v>
      </c>
      <c r="J93" s="18" t="s">
        <v>14</v>
      </c>
      <c r="K93" s="21" t="str">
        <f>IFERROR(VLOOKUP(INVENTARIO[[#This Row],[Code]],FOTOS[],2,FALSE),"-")</f>
        <v>-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1276</v>
      </c>
    </row>
    <row r="94" spans="1:28" ht="50" customHeight="1" x14ac:dyDescent="0.15">
      <c r="A94" s="23" t="s">
        <v>1466</v>
      </c>
      <c r="B94" s="95"/>
      <c r="C94" s="22" t="s">
        <v>12</v>
      </c>
      <c r="D94" s="109" t="s">
        <v>938</v>
      </c>
      <c r="E94" s="70" t="s">
        <v>838</v>
      </c>
      <c r="F94" s="77" t="s">
        <v>1307</v>
      </c>
      <c r="G94" s="71" t="s">
        <v>167</v>
      </c>
      <c r="H94" s="21" t="s">
        <v>498</v>
      </c>
      <c r="I94" s="18">
        <v>1</v>
      </c>
      <c r="J94" s="18" t="s">
        <v>14</v>
      </c>
      <c r="K94" s="21" t="str">
        <f>IFERROR(VLOOKUP(INVENTARIO[[#This Row],[Code]],FOTOS[],2,FALSE),"-")</f>
        <v>-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1276</v>
      </c>
    </row>
    <row r="95" spans="1:28" ht="50" customHeight="1" x14ac:dyDescent="0.15">
      <c r="A95" s="23" t="s">
        <v>123</v>
      </c>
      <c r="B95" s="95"/>
      <c r="C95" s="22" t="s">
        <v>12</v>
      </c>
      <c r="D95" s="109" t="s">
        <v>51</v>
      </c>
      <c r="E95" s="70" t="s">
        <v>1376</v>
      </c>
      <c r="F95" s="77" t="s">
        <v>742</v>
      </c>
      <c r="G95" s="71" t="s">
        <v>167</v>
      </c>
      <c r="H95" s="21" t="s">
        <v>499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1276</v>
      </c>
    </row>
    <row r="96" spans="1:28" ht="50" customHeight="1" x14ac:dyDescent="0.15">
      <c r="A96" s="23" t="s">
        <v>122</v>
      </c>
      <c r="B96" s="95"/>
      <c r="C96" s="22" t="s">
        <v>12</v>
      </c>
      <c r="D96" s="109" t="s">
        <v>53</v>
      </c>
      <c r="E96" s="70" t="s">
        <v>832</v>
      </c>
      <c r="F96" s="77" t="s">
        <v>744</v>
      </c>
      <c r="G96" s="71" t="s">
        <v>167</v>
      </c>
      <c r="H96" s="21" t="s">
        <v>500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1276</v>
      </c>
    </row>
    <row r="97" spans="1:28" ht="50" customHeight="1" x14ac:dyDescent="0.15">
      <c r="A97" s="23" t="s">
        <v>1467</v>
      </c>
      <c r="B97" s="95"/>
      <c r="C97" s="22" t="s">
        <v>12</v>
      </c>
      <c r="D97" s="109" t="s">
        <v>53</v>
      </c>
      <c r="E97" s="70" t="s">
        <v>831</v>
      </c>
      <c r="F97" s="77" t="s">
        <v>739</v>
      </c>
      <c r="G97" s="71" t="s">
        <v>167</v>
      </c>
      <c r="H97" s="21" t="s">
        <v>501</v>
      </c>
      <c r="I97" s="18">
        <v>1</v>
      </c>
      <c r="J97" s="18" t="s">
        <v>14</v>
      </c>
      <c r="K97" s="21" t="str">
        <f>IFERROR(VLOOKUP(INVENTARIO[[#This Row],[Code]],FOTOS[],2,FALSE),"-")</f>
        <v>-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1276</v>
      </c>
    </row>
    <row r="98" spans="1:28" ht="50" customHeight="1" x14ac:dyDescent="0.15">
      <c r="A98" s="23" t="s">
        <v>129</v>
      </c>
      <c r="B98" s="95"/>
      <c r="C98" s="22" t="s">
        <v>12</v>
      </c>
      <c r="D98" s="109" t="s">
        <v>53</v>
      </c>
      <c r="E98" s="70" t="s">
        <v>831</v>
      </c>
      <c r="F98" s="77" t="s">
        <v>744</v>
      </c>
      <c r="G98" s="71" t="s">
        <v>167</v>
      </c>
      <c r="H98" s="21" t="s">
        <v>501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SUMIFS(VENTAS[Cantidad],VENTAS[Code],INVENTARIO[[#This Row],[Code]])</f>
        <v>1</v>
      </c>
      <c r="Q98" s="21">
        <f>INVENTARIO[[#This Row],[Entradas]]-INVENTARIO[[#This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1276</v>
      </c>
    </row>
    <row r="99" spans="1:28" ht="50" customHeight="1" x14ac:dyDescent="0.15">
      <c r="A99" s="23" t="s">
        <v>1468</v>
      </c>
      <c r="B99" s="95"/>
      <c r="C99" s="22" t="s">
        <v>12</v>
      </c>
      <c r="D99" s="109" t="s">
        <v>51</v>
      </c>
      <c r="E99" s="70" t="s">
        <v>833</v>
      </c>
      <c r="F99" s="77" t="s">
        <v>744</v>
      </c>
      <c r="G99" s="71" t="s">
        <v>167</v>
      </c>
      <c r="H99" s="21" t="s">
        <v>502</v>
      </c>
      <c r="I99" s="18">
        <v>1</v>
      </c>
      <c r="J99" s="18" t="s">
        <v>14</v>
      </c>
      <c r="K99" s="21" t="str">
        <f>IFERROR(VLOOKUP(INVENTARIO[[#This Row],[Code]],FOTOS[],2,FALSE),"-")</f>
        <v>-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1276</v>
      </c>
    </row>
    <row r="100" spans="1:28" ht="50" customHeight="1" x14ac:dyDescent="0.15">
      <c r="A100" s="23" t="s">
        <v>1469</v>
      </c>
      <c r="B100" s="95"/>
      <c r="C100" s="22" t="s">
        <v>12</v>
      </c>
      <c r="D100" s="109" t="s">
        <v>51</v>
      </c>
      <c r="E100" s="70" t="s">
        <v>833</v>
      </c>
      <c r="F100" s="77" t="s">
        <v>739</v>
      </c>
      <c r="G100" s="71" t="s">
        <v>167</v>
      </c>
      <c r="H100" s="21" t="s">
        <v>502</v>
      </c>
      <c r="I100" s="18">
        <v>1</v>
      </c>
      <c r="J100" s="18" t="s">
        <v>14</v>
      </c>
      <c r="K100" s="21" t="str">
        <f>IFERROR(VLOOKUP(INVENTARIO[[#This Row],[Code]],FOTOS[],2,FALSE),"-")</f>
        <v>-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1276</v>
      </c>
    </row>
    <row r="101" spans="1:28" ht="50" customHeight="1" x14ac:dyDescent="0.15">
      <c r="A101" s="23" t="s">
        <v>1470</v>
      </c>
      <c r="B101" s="95"/>
      <c r="C101" s="22" t="s">
        <v>12</v>
      </c>
      <c r="D101" s="109" t="s">
        <v>51</v>
      </c>
      <c r="E101" s="70" t="s">
        <v>834</v>
      </c>
      <c r="F101" s="77" t="s">
        <v>745</v>
      </c>
      <c r="G101" s="71" t="s">
        <v>167</v>
      </c>
      <c r="H101" s="21" t="s">
        <v>503</v>
      </c>
      <c r="I101" s="18">
        <v>1</v>
      </c>
      <c r="J101" s="18" t="s">
        <v>14</v>
      </c>
      <c r="K101" s="21" t="str">
        <f>IFERROR(VLOOKUP(INVENTARIO[[#This Row],[Code]],FOTOS[],2,FALSE),"-")</f>
        <v>-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1276</v>
      </c>
    </row>
    <row r="102" spans="1:28" ht="50" customHeight="1" x14ac:dyDescent="0.15">
      <c r="A102" s="23" t="s">
        <v>131</v>
      </c>
      <c r="B102" s="95"/>
      <c r="C102" s="22" t="s">
        <v>12</v>
      </c>
      <c r="D102" s="109" t="s">
        <v>51</v>
      </c>
      <c r="E102" s="70" t="s">
        <v>834</v>
      </c>
      <c r="F102" s="77" t="s">
        <v>744</v>
      </c>
      <c r="G102" s="71" t="s">
        <v>167</v>
      </c>
      <c r="H102" s="21" t="s">
        <v>503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1276</v>
      </c>
    </row>
    <row r="103" spans="1:28" ht="50" customHeight="1" x14ac:dyDescent="0.15">
      <c r="A103" s="104" t="s">
        <v>1471</v>
      </c>
      <c r="B103" s="95"/>
      <c r="C103" s="22" t="s">
        <v>12</v>
      </c>
      <c r="D103" s="109" t="s">
        <v>53</v>
      </c>
      <c r="E103" s="70" t="s">
        <v>835</v>
      </c>
      <c r="F103" s="77" t="s">
        <v>744</v>
      </c>
      <c r="G103" s="71" t="s">
        <v>167</v>
      </c>
      <c r="H103" s="21" t="s">
        <v>504</v>
      </c>
      <c r="I103" s="18">
        <v>1</v>
      </c>
      <c r="J103" s="18" t="s">
        <v>14</v>
      </c>
      <c r="K103" s="21" t="str">
        <f>IFERROR(VLOOKUP(INVENTARIO[[#This Row],[Code]],FOTOS[],2,FALSE),"-")</f>
        <v>-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1276</v>
      </c>
    </row>
    <row r="104" spans="1:28" ht="50" customHeight="1" x14ac:dyDescent="0.15">
      <c r="A104" s="43" t="s">
        <v>1472</v>
      </c>
      <c r="B104" s="95"/>
      <c r="C104" s="22" t="s">
        <v>12</v>
      </c>
      <c r="D104" s="109" t="s">
        <v>53</v>
      </c>
      <c r="E104" s="70" t="s">
        <v>905</v>
      </c>
      <c r="F104" s="77" t="s">
        <v>745</v>
      </c>
      <c r="G104" s="71" t="s">
        <v>167</v>
      </c>
      <c r="H104" s="21" t="s">
        <v>504</v>
      </c>
      <c r="I104" s="18">
        <v>1</v>
      </c>
      <c r="J104" s="18" t="s">
        <v>14</v>
      </c>
      <c r="K104" s="21" t="str">
        <f>IFERROR(VLOOKUP(INVENTARIO[[#This Row],[Code]],FOTOS[],2,FALSE),"-")</f>
        <v>-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1276</v>
      </c>
    </row>
    <row r="105" spans="1:28" ht="50" customHeight="1" x14ac:dyDescent="0.15">
      <c r="A105" s="23" t="s">
        <v>1473</v>
      </c>
      <c r="B105" s="95"/>
      <c r="C105" s="22" t="s">
        <v>12</v>
      </c>
      <c r="D105" s="109" t="s">
        <v>51</v>
      </c>
      <c r="E105" s="70" t="s">
        <v>906</v>
      </c>
      <c r="F105" s="77" t="s">
        <v>740</v>
      </c>
      <c r="G105" s="71" t="s">
        <v>167</v>
      </c>
      <c r="H105" s="21" t="s">
        <v>505</v>
      </c>
      <c r="I105" s="18">
        <v>1</v>
      </c>
      <c r="J105" s="18" t="s">
        <v>14</v>
      </c>
      <c r="K105" s="21" t="str">
        <f>IFERROR(VLOOKUP(INVENTARIO[[#This Row],[Code]],FOTOS[],2,FALSE),"-")</f>
        <v>-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1276</v>
      </c>
    </row>
    <row r="106" spans="1:28" ht="50" customHeight="1" x14ac:dyDescent="0.15">
      <c r="A106" s="23" t="s">
        <v>1474</v>
      </c>
      <c r="B106" s="95"/>
      <c r="C106" s="22" t="s">
        <v>12</v>
      </c>
      <c r="D106" s="109" t="s">
        <v>51</v>
      </c>
      <c r="E106" s="70" t="s">
        <v>906</v>
      </c>
      <c r="F106" s="77" t="s">
        <v>744</v>
      </c>
      <c r="G106" s="71" t="s">
        <v>167</v>
      </c>
      <c r="H106" s="21" t="s">
        <v>505</v>
      </c>
      <c r="I106" s="18">
        <v>1</v>
      </c>
      <c r="J106" s="18" t="s">
        <v>14</v>
      </c>
      <c r="K106" s="21" t="str">
        <f>IFERROR(VLOOKUP(INVENTARIO[[#This Row],[Code]],FOTOS[],2,FALSE),"-")</f>
        <v>-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1276</v>
      </c>
    </row>
    <row r="107" spans="1:28" ht="50" customHeight="1" x14ac:dyDescent="0.15">
      <c r="A107" s="23" t="s">
        <v>1475</v>
      </c>
      <c r="B107" s="95"/>
      <c r="C107" s="22" t="s">
        <v>12</v>
      </c>
      <c r="D107" s="109" t="s">
        <v>51</v>
      </c>
      <c r="E107" s="70" t="s">
        <v>906</v>
      </c>
      <c r="F107" s="77" t="s">
        <v>742</v>
      </c>
      <c r="G107" s="71" t="s">
        <v>167</v>
      </c>
      <c r="H107" s="21" t="s">
        <v>505</v>
      </c>
      <c r="I107" s="18">
        <v>1</v>
      </c>
      <c r="J107" s="18" t="s">
        <v>14</v>
      </c>
      <c r="K107" s="21" t="str">
        <f>IFERROR(VLOOKUP(INVENTARIO[[#This Row],[Code]],FOTOS[],2,FALSE),"-")</f>
        <v>-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1276</v>
      </c>
    </row>
    <row r="108" spans="1:28" ht="50" customHeight="1" x14ac:dyDescent="0.15">
      <c r="A108" s="43" t="s">
        <v>1476</v>
      </c>
      <c r="B108" s="95"/>
      <c r="C108" s="22" t="s">
        <v>12</v>
      </c>
      <c r="D108" s="109" t="s">
        <v>53</v>
      </c>
      <c r="E108" s="70" t="s">
        <v>809</v>
      </c>
      <c r="F108" s="77" t="s">
        <v>739</v>
      </c>
      <c r="G108" s="71" t="s">
        <v>167</v>
      </c>
      <c r="H108" s="21" t="s">
        <v>506</v>
      </c>
      <c r="I108" s="18">
        <v>1</v>
      </c>
      <c r="J108" s="18" t="s">
        <v>14</v>
      </c>
      <c r="K108" s="21" t="str">
        <f>IFERROR(VLOOKUP(INVENTARIO[[#This Row],[Code]],FOTOS[],2,FALSE),"-")</f>
        <v>-</v>
      </c>
      <c r="L108" s="21"/>
      <c r="M108" s="19">
        <v>14</v>
      </c>
      <c r="N108" s="20"/>
      <c r="O108" s="115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1276</v>
      </c>
    </row>
    <row r="109" spans="1:28" ht="50" customHeight="1" x14ac:dyDescent="0.15">
      <c r="A109" s="104" t="s">
        <v>1477</v>
      </c>
      <c r="B109" s="95"/>
      <c r="C109" s="22" t="s">
        <v>12</v>
      </c>
      <c r="D109" s="109" t="s">
        <v>53</v>
      </c>
      <c r="E109" s="70" t="s">
        <v>809</v>
      </c>
      <c r="F109" s="77" t="s">
        <v>744</v>
      </c>
      <c r="G109" s="71" t="s">
        <v>167</v>
      </c>
      <c r="H109" s="21" t="s">
        <v>506</v>
      </c>
      <c r="I109" s="18">
        <v>1</v>
      </c>
      <c r="J109" s="18" t="s">
        <v>14</v>
      </c>
      <c r="K109" s="21" t="str">
        <f>IFERROR(VLOOKUP(INVENTARIO[[#This Row],[Code]],FOTOS[],2,FALSE),"-")</f>
        <v>-</v>
      </c>
      <c r="L109" s="21"/>
      <c r="M109" s="19">
        <v>14</v>
      </c>
      <c r="N109" s="20"/>
      <c r="O109" s="118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1276</v>
      </c>
    </row>
    <row r="110" spans="1:28" ht="50" customHeight="1" x14ac:dyDescent="0.15">
      <c r="A110" s="43" t="s">
        <v>1478</v>
      </c>
      <c r="B110" s="95"/>
      <c r="C110" s="22" t="s">
        <v>12</v>
      </c>
      <c r="D110" s="109" t="s">
        <v>53</v>
      </c>
      <c r="E110" s="70" t="s">
        <v>907</v>
      </c>
      <c r="F110" s="77" t="s">
        <v>742</v>
      </c>
      <c r="G110" s="71" t="s">
        <v>167</v>
      </c>
      <c r="H110" s="21" t="s">
        <v>507</v>
      </c>
      <c r="I110" s="18">
        <v>1</v>
      </c>
      <c r="J110" s="18" t="s">
        <v>14</v>
      </c>
      <c r="K110" s="21" t="str">
        <f>IFERROR(VLOOKUP(INVENTARIO[[#This Row],[Code]],FOTOS[],2,FALSE),"-")</f>
        <v>-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1276</v>
      </c>
    </row>
    <row r="111" spans="1:28" ht="50" customHeight="1" x14ac:dyDescent="0.15">
      <c r="A111" s="104" t="s">
        <v>1479</v>
      </c>
      <c r="B111" s="95"/>
      <c r="C111" s="22" t="s">
        <v>12</v>
      </c>
      <c r="D111" s="109" t="s">
        <v>53</v>
      </c>
      <c r="E111" s="70" t="s">
        <v>908</v>
      </c>
      <c r="F111" s="77" t="s">
        <v>742</v>
      </c>
      <c r="G111" s="71" t="s">
        <v>167</v>
      </c>
      <c r="H111" s="21" t="s">
        <v>508</v>
      </c>
      <c r="I111" s="18">
        <v>1</v>
      </c>
      <c r="J111" s="18" t="s">
        <v>14</v>
      </c>
      <c r="K111" s="21" t="str">
        <f>IFERROR(VLOOKUP(INVENTARIO[[#This Row],[Code]],FOTOS[],2,FALSE),"-")</f>
        <v>-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1276</v>
      </c>
    </row>
    <row r="112" spans="1:28" ht="50" customHeight="1" x14ac:dyDescent="0.15">
      <c r="A112" s="43" t="s">
        <v>1480</v>
      </c>
      <c r="B112" s="95"/>
      <c r="C112" s="22" t="s">
        <v>12</v>
      </c>
      <c r="D112" s="109" t="s">
        <v>53</v>
      </c>
      <c r="E112" s="70" t="s">
        <v>908</v>
      </c>
      <c r="F112" s="77" t="s">
        <v>744</v>
      </c>
      <c r="G112" s="71" t="s">
        <v>167</v>
      </c>
      <c r="H112" s="21" t="s">
        <v>508</v>
      </c>
      <c r="I112" s="18">
        <v>1</v>
      </c>
      <c r="J112" s="18" t="s">
        <v>14</v>
      </c>
      <c r="K112" s="21" t="str">
        <f>IFERROR(VLOOKUP(INVENTARIO[[#This Row],[Code]],FOTOS[],2,FALSE),"-")</f>
        <v>-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SUMIFS(VENTAS[Cantidad],VENTAS[Code],INVENTARIO[[#This Row],[Code]])</f>
        <v>0</v>
      </c>
      <c r="Q112" s="21">
        <f>INVENTARIO[[#This Row],[Entradas]]-INVENTARIO[[#This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1276</v>
      </c>
    </row>
    <row r="113" spans="1:28" ht="50" customHeight="1" x14ac:dyDescent="0.15">
      <c r="A113" s="104" t="s">
        <v>1481</v>
      </c>
      <c r="B113" s="95"/>
      <c r="C113" s="22" t="s">
        <v>12</v>
      </c>
      <c r="D113" s="109" t="s">
        <v>53</v>
      </c>
      <c r="E113" s="70" t="s">
        <v>908</v>
      </c>
      <c r="F113" s="77" t="s">
        <v>745</v>
      </c>
      <c r="G113" s="71" t="s">
        <v>167</v>
      </c>
      <c r="H113" s="21" t="s">
        <v>508</v>
      </c>
      <c r="I113" s="18">
        <v>1</v>
      </c>
      <c r="J113" s="18" t="s">
        <v>14</v>
      </c>
      <c r="K113" s="21" t="str">
        <f>IFERROR(VLOOKUP(INVENTARIO[[#This Row],[Code]],FOTOS[],2,FALSE),"-")</f>
        <v>-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1276</v>
      </c>
    </row>
    <row r="114" spans="1:28" ht="50" customHeight="1" x14ac:dyDescent="0.15">
      <c r="A114" s="23" t="s">
        <v>141</v>
      </c>
      <c r="B114" s="95"/>
      <c r="C114" s="22" t="s">
        <v>12</v>
      </c>
      <c r="D114" s="109" t="s">
        <v>51</v>
      </c>
      <c r="E114" s="70" t="s">
        <v>909</v>
      </c>
      <c r="F114" s="77" t="s">
        <v>1341</v>
      </c>
      <c r="G114" s="71" t="s">
        <v>167</v>
      </c>
      <c r="H114" s="21" t="s">
        <v>509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v>1</v>
      </c>
      <c r="Q114" s="21">
        <f>INVENTARIO[[#This Row],[Entradas]]-INVENTARIO[[#This Row],[Salidas]]</f>
        <v>0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1276</v>
      </c>
    </row>
    <row r="115" spans="1:28" ht="50" customHeight="1" x14ac:dyDescent="0.15">
      <c r="A115" s="23" t="s">
        <v>1482</v>
      </c>
      <c r="B115" s="95"/>
      <c r="C115" s="22" t="s">
        <v>12</v>
      </c>
      <c r="D115" s="109" t="s">
        <v>51</v>
      </c>
      <c r="E115" s="70" t="s">
        <v>910</v>
      </c>
      <c r="F115" s="77" t="s">
        <v>744</v>
      </c>
      <c r="G115" s="71" t="s">
        <v>167</v>
      </c>
      <c r="H115" s="21" t="s">
        <v>517</v>
      </c>
      <c r="I115" s="18">
        <v>1</v>
      </c>
      <c r="J115" s="18" t="s">
        <v>14</v>
      </c>
      <c r="K115" s="21" t="str">
        <f>IFERROR(VLOOKUP(INVENTARIO[[#This Row],[Code]],FOTOS[],2,FALSE),"-")</f>
        <v>-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1276</v>
      </c>
    </row>
    <row r="116" spans="1:28" ht="50" customHeight="1" x14ac:dyDescent="0.15">
      <c r="A116" s="23" t="s">
        <v>1483</v>
      </c>
      <c r="B116" s="95"/>
      <c r="C116" s="22" t="s">
        <v>12</v>
      </c>
      <c r="D116" s="109" t="s">
        <v>51</v>
      </c>
      <c r="E116" s="70" t="s">
        <v>910</v>
      </c>
      <c r="F116" s="77" t="s">
        <v>742</v>
      </c>
      <c r="G116" s="71" t="s">
        <v>167</v>
      </c>
      <c r="H116" s="21" t="s">
        <v>517</v>
      </c>
      <c r="I116" s="18">
        <v>1</v>
      </c>
      <c r="J116" s="18" t="s">
        <v>14</v>
      </c>
      <c r="K116" s="21" t="str">
        <f>IFERROR(VLOOKUP(INVENTARIO[[#This Row],[Code]],FOTOS[],2,FALSE),"-")</f>
        <v>-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1276</v>
      </c>
    </row>
    <row r="117" spans="1:28" ht="50" customHeight="1" x14ac:dyDescent="0.15">
      <c r="A117" s="23" t="s">
        <v>1484</v>
      </c>
      <c r="B117" s="95"/>
      <c r="C117" s="22" t="s">
        <v>12</v>
      </c>
      <c r="D117" s="109" t="s">
        <v>51</v>
      </c>
      <c r="E117" s="70" t="s">
        <v>911</v>
      </c>
      <c r="F117" s="77" t="s">
        <v>744</v>
      </c>
      <c r="G117" s="71" t="s">
        <v>167</v>
      </c>
      <c r="H117" s="21" t="s">
        <v>510</v>
      </c>
      <c r="I117" s="18">
        <v>1</v>
      </c>
      <c r="J117" s="18" t="s">
        <v>14</v>
      </c>
      <c r="K117" s="21" t="str">
        <f>IFERROR(VLOOKUP(INVENTARIO[[#This Row],[Code]],FOTOS[],2,FALSE),"-")</f>
        <v>-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1276</v>
      </c>
    </row>
    <row r="118" spans="1:28" ht="50" customHeight="1" x14ac:dyDescent="0.15">
      <c r="A118" s="23" t="s">
        <v>1485</v>
      </c>
      <c r="B118" s="95"/>
      <c r="C118" s="22" t="s">
        <v>12</v>
      </c>
      <c r="D118" s="109" t="s">
        <v>51</v>
      </c>
      <c r="E118" s="70" t="s">
        <v>911</v>
      </c>
      <c r="F118" s="77" t="s">
        <v>742</v>
      </c>
      <c r="G118" s="71" t="s">
        <v>167</v>
      </c>
      <c r="H118" s="21" t="s">
        <v>510</v>
      </c>
      <c r="I118" s="18">
        <v>1</v>
      </c>
      <c r="J118" s="18" t="s">
        <v>14</v>
      </c>
      <c r="K118" s="21" t="str">
        <f>IFERROR(VLOOKUP(INVENTARIO[[#This Row],[Code]],FOTOS[],2,FALSE),"-")</f>
        <v>-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SUMIFS(VENTAS[Cantidad],VENTAS[Code],INVENTARIO[[#This Row],[Code]])</f>
        <v>0</v>
      </c>
      <c r="Q118" s="21">
        <f>INVENTARIO[[#This Row],[Entradas]]-INVENTARIO[[#This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1276</v>
      </c>
    </row>
    <row r="119" spans="1:28" ht="50" customHeight="1" x14ac:dyDescent="0.15">
      <c r="A119" s="23" t="s">
        <v>1486</v>
      </c>
      <c r="B119" s="95"/>
      <c r="C119" s="22" t="s">
        <v>12</v>
      </c>
      <c r="D119" s="109" t="s">
        <v>51</v>
      </c>
      <c r="E119" s="70" t="s">
        <v>911</v>
      </c>
      <c r="F119" s="77" t="s">
        <v>740</v>
      </c>
      <c r="G119" s="71" t="s">
        <v>167</v>
      </c>
      <c r="H119" s="21" t="s">
        <v>511</v>
      </c>
      <c r="I119" s="18">
        <v>1</v>
      </c>
      <c r="J119" s="18" t="s">
        <v>14</v>
      </c>
      <c r="K119" s="21" t="str">
        <f>IFERROR(VLOOKUP(INVENTARIO[[#This Row],[Code]],FOTOS[],2,FALSE),"-")</f>
        <v>-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1276</v>
      </c>
    </row>
    <row r="120" spans="1:28" ht="50" customHeight="1" x14ac:dyDescent="0.15">
      <c r="A120" s="23" t="s">
        <v>152</v>
      </c>
      <c r="B120" s="95"/>
      <c r="C120" s="22" t="s">
        <v>12</v>
      </c>
      <c r="D120" s="109" t="s">
        <v>51</v>
      </c>
      <c r="E120" s="70" t="s">
        <v>911</v>
      </c>
      <c r="F120" s="77" t="s">
        <v>745</v>
      </c>
      <c r="G120" s="71" t="s">
        <v>167</v>
      </c>
      <c r="H120" s="21" t="s">
        <v>511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1276</v>
      </c>
    </row>
    <row r="121" spans="1:28" ht="50" customHeight="1" x14ac:dyDescent="0.15">
      <c r="A121" s="23" t="s">
        <v>1487</v>
      </c>
      <c r="B121" s="95"/>
      <c r="C121" s="22" t="s">
        <v>12</v>
      </c>
      <c r="D121" s="109" t="s">
        <v>939</v>
      </c>
      <c r="E121" s="70" t="s">
        <v>912</v>
      </c>
      <c r="F121" s="77" t="s">
        <v>739</v>
      </c>
      <c r="G121" s="71" t="s">
        <v>167</v>
      </c>
      <c r="H121" s="21" t="s">
        <v>512</v>
      </c>
      <c r="I121" s="18">
        <v>1</v>
      </c>
      <c r="J121" s="18" t="s">
        <v>14</v>
      </c>
      <c r="K121" s="21" t="str">
        <f>IFERROR(VLOOKUP(INVENTARIO[[#This Row],[Code]],FOTOS[],2,FALSE),"-")</f>
        <v>-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973</v>
      </c>
    </row>
    <row r="122" spans="1:28" ht="50" customHeight="1" x14ac:dyDescent="0.15">
      <c r="A122" s="43" t="s">
        <v>1488</v>
      </c>
      <c r="B122" s="95"/>
      <c r="C122" s="22" t="s">
        <v>12</v>
      </c>
      <c r="D122" s="109" t="s">
        <v>53</v>
      </c>
      <c r="E122" s="70" t="s">
        <v>913</v>
      </c>
      <c r="F122" s="77" t="s">
        <v>836</v>
      </c>
      <c r="G122" s="71" t="s">
        <v>167</v>
      </c>
      <c r="H122" s="21" t="s">
        <v>513</v>
      </c>
      <c r="I122" s="18">
        <v>1</v>
      </c>
      <c r="J122" s="18" t="s">
        <v>14</v>
      </c>
      <c r="K122" s="21" t="str">
        <f>IFERROR(VLOOKUP(INVENTARIO[[#This Row],[Code]],FOTOS[],2,FALSE),"-")</f>
        <v>-</v>
      </c>
      <c r="L122" s="21"/>
      <c r="M122" s="19">
        <v>14</v>
      </c>
      <c r="N122" s="20"/>
      <c r="O122" s="115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973</v>
      </c>
    </row>
    <row r="123" spans="1:28" ht="50" customHeight="1" x14ac:dyDescent="0.15">
      <c r="A123" s="23" t="s">
        <v>1489</v>
      </c>
      <c r="B123" s="95"/>
      <c r="C123" s="22" t="s">
        <v>12</v>
      </c>
      <c r="D123" s="109" t="s">
        <v>54</v>
      </c>
      <c r="E123" s="70" t="s">
        <v>914</v>
      </c>
      <c r="F123" s="77" t="s">
        <v>739</v>
      </c>
      <c r="G123" s="71" t="s">
        <v>167</v>
      </c>
      <c r="H123" s="21" t="s">
        <v>514</v>
      </c>
      <c r="I123" s="18">
        <v>1</v>
      </c>
      <c r="J123" s="18" t="s">
        <v>14</v>
      </c>
      <c r="K123" s="21" t="str">
        <f>IFERROR(VLOOKUP(INVENTARIO[[#This Row],[Code]],FOTOS[],2,FALSE),"-")</f>
        <v>-</v>
      </c>
      <c r="L123" s="21"/>
      <c r="M123" s="19">
        <f t="shared" si="7"/>
        <v>25</v>
      </c>
      <c r="N123" s="20"/>
      <c r="O123" s="118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973</v>
      </c>
    </row>
    <row r="124" spans="1:28" ht="50" customHeight="1" x14ac:dyDescent="0.15">
      <c r="A124" s="23" t="s">
        <v>1490</v>
      </c>
      <c r="B124" s="95"/>
      <c r="C124" s="22" t="s">
        <v>12</v>
      </c>
      <c r="D124" s="109" t="s">
        <v>51</v>
      </c>
      <c r="E124" s="70" t="s">
        <v>915</v>
      </c>
      <c r="F124" s="77" t="s">
        <v>742</v>
      </c>
      <c r="G124" s="71" t="s">
        <v>167</v>
      </c>
      <c r="H124" s="21" t="s">
        <v>515</v>
      </c>
      <c r="I124" s="18">
        <v>1</v>
      </c>
      <c r="J124" s="18" t="s">
        <v>14</v>
      </c>
      <c r="K124" s="21" t="str">
        <f>IFERROR(VLOOKUP(INVENTARIO[[#This Row],[Code]],FOTOS[],2,FALSE),"-")</f>
        <v>-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973</v>
      </c>
    </row>
    <row r="125" spans="1:28" ht="50" customHeight="1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916</v>
      </c>
      <c r="F125" s="77" t="s">
        <v>742</v>
      </c>
      <c r="G125" s="71" t="s">
        <v>167</v>
      </c>
      <c r="H125" s="21" t="s">
        <v>518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973</v>
      </c>
    </row>
    <row r="126" spans="1:28" ht="50" customHeight="1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916</v>
      </c>
      <c r="F126" s="77" t="s">
        <v>744</v>
      </c>
      <c r="G126" s="71" t="s">
        <v>167</v>
      </c>
      <c r="H126" s="21" t="s">
        <v>518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973</v>
      </c>
    </row>
    <row r="127" spans="1:28" ht="50" customHeight="1" x14ac:dyDescent="0.15">
      <c r="A127" s="23" t="s">
        <v>1491</v>
      </c>
      <c r="B127" s="95"/>
      <c r="C127" s="22" t="s">
        <v>12</v>
      </c>
      <c r="D127" s="109" t="s">
        <v>54</v>
      </c>
      <c r="E127" s="70" t="s">
        <v>917</v>
      </c>
      <c r="F127" s="77" t="s">
        <v>742</v>
      </c>
      <c r="G127" s="71" t="s">
        <v>167</v>
      </c>
      <c r="H127" s="21" t="s">
        <v>519</v>
      </c>
      <c r="I127" s="18">
        <v>1</v>
      </c>
      <c r="J127" s="18" t="s">
        <v>14</v>
      </c>
      <c r="K127" s="21" t="str">
        <f>IFERROR(VLOOKUP(INVENTARIO[[#This Row],[Code]],FOTOS[],2,FALSE),"-")</f>
        <v>-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973</v>
      </c>
    </row>
    <row r="128" spans="1:28" ht="50" customHeight="1" x14ac:dyDescent="0.15">
      <c r="A128" s="23" t="s">
        <v>1492</v>
      </c>
      <c r="B128" s="95"/>
      <c r="C128" s="22" t="s">
        <v>12</v>
      </c>
      <c r="D128" s="109" t="s">
        <v>54</v>
      </c>
      <c r="E128" s="70" t="s">
        <v>918</v>
      </c>
      <c r="F128" s="77" t="s">
        <v>744</v>
      </c>
      <c r="G128" s="71" t="s">
        <v>167</v>
      </c>
      <c r="H128" s="21" t="s">
        <v>520</v>
      </c>
      <c r="I128" s="18">
        <v>1</v>
      </c>
      <c r="J128" s="18" t="s">
        <v>14</v>
      </c>
      <c r="K128" s="21" t="str">
        <f>IFERROR(VLOOKUP(INVENTARIO[[#This Row],[Code]],FOTOS[],2,FALSE),"-")</f>
        <v>-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973</v>
      </c>
    </row>
    <row r="129" spans="1:28" ht="50" customHeight="1" x14ac:dyDescent="0.15">
      <c r="A129" s="23" t="s">
        <v>1493</v>
      </c>
      <c r="B129" s="95"/>
      <c r="C129" s="22" t="s">
        <v>12</v>
      </c>
      <c r="D129" s="109" t="s">
        <v>54</v>
      </c>
      <c r="E129" s="70" t="s">
        <v>1281</v>
      </c>
      <c r="F129" s="77" t="s">
        <v>744</v>
      </c>
      <c r="G129" s="71" t="s">
        <v>167</v>
      </c>
      <c r="H129" s="21" t="s">
        <v>521</v>
      </c>
      <c r="I129" s="18">
        <v>1</v>
      </c>
      <c r="J129" s="18" t="s">
        <v>14</v>
      </c>
      <c r="K129" s="21" t="str">
        <f>IFERROR(VLOOKUP(INVENTARIO[[#This Row],[Code]],FOTOS[],2,FALSE),"-")</f>
        <v>-</v>
      </c>
      <c r="L129" s="21"/>
      <c r="M129" s="19">
        <f t="shared" si="7"/>
        <v>40</v>
      </c>
      <c r="N129" s="20"/>
      <c r="O129" s="118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973</v>
      </c>
    </row>
    <row r="130" spans="1:28" ht="50" customHeight="1" x14ac:dyDescent="0.15">
      <c r="A130" s="23" t="s">
        <v>1494</v>
      </c>
      <c r="B130" s="95"/>
      <c r="C130" s="22" t="s">
        <v>12</v>
      </c>
      <c r="D130" s="109" t="s">
        <v>1256</v>
      </c>
      <c r="E130" s="70" t="s">
        <v>919</v>
      </c>
      <c r="F130" s="77" t="s">
        <v>742</v>
      </c>
      <c r="G130" s="71" t="s">
        <v>167</v>
      </c>
      <c r="H130" s="21" t="s">
        <v>522</v>
      </c>
      <c r="I130" s="18">
        <v>1</v>
      </c>
      <c r="J130" s="18" t="s">
        <v>14</v>
      </c>
      <c r="K130" s="21" t="str">
        <f>IFERROR(VLOOKUP(INVENTARIO[[#This Row],[Code]],FOTOS[],2,FALSE),"-")</f>
        <v>-</v>
      </c>
      <c r="L130" s="21"/>
      <c r="M130" s="19">
        <f t="shared" ref="M130:M143" si="14">Z130</f>
        <v>30</v>
      </c>
      <c r="N130" s="20"/>
      <c r="O130" s="115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973</v>
      </c>
    </row>
    <row r="131" spans="1:28" ht="50" customHeight="1" x14ac:dyDescent="0.15">
      <c r="A131" s="23" t="s">
        <v>1495</v>
      </c>
      <c r="B131" s="95"/>
      <c r="C131" s="22" t="s">
        <v>12</v>
      </c>
      <c r="D131" s="109" t="s">
        <v>1256</v>
      </c>
      <c r="E131" s="70" t="s">
        <v>919</v>
      </c>
      <c r="F131" s="77" t="s">
        <v>744</v>
      </c>
      <c r="G131" s="71" t="s">
        <v>167</v>
      </c>
      <c r="H131" s="21" t="s">
        <v>522</v>
      </c>
      <c r="I131" s="18">
        <v>1</v>
      </c>
      <c r="J131" s="18" t="s">
        <v>14</v>
      </c>
      <c r="K131" s="21" t="str">
        <f>IFERROR(VLOOKUP(INVENTARIO[[#This Row],[Code]],FOTOS[],2,FALSE),"-")</f>
        <v>-</v>
      </c>
      <c r="L131" s="21"/>
      <c r="M131" s="19">
        <f t="shared" si="14"/>
        <v>30</v>
      </c>
      <c r="N131" s="20"/>
      <c r="O131" s="118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973</v>
      </c>
    </row>
    <row r="132" spans="1:28" ht="50" customHeight="1" x14ac:dyDescent="0.15">
      <c r="A132" s="23" t="s">
        <v>1496</v>
      </c>
      <c r="B132" s="95"/>
      <c r="C132" s="22" t="s">
        <v>12</v>
      </c>
      <c r="D132" s="109" t="s">
        <v>1256</v>
      </c>
      <c r="E132" s="70" t="s">
        <v>919</v>
      </c>
      <c r="F132" s="77" t="s">
        <v>745</v>
      </c>
      <c r="G132" s="71" t="s">
        <v>167</v>
      </c>
      <c r="H132" s="21" t="s">
        <v>522</v>
      </c>
      <c r="I132" s="18">
        <v>1</v>
      </c>
      <c r="J132" s="18" t="s">
        <v>14</v>
      </c>
      <c r="K132" s="21" t="str">
        <f>IFERROR(VLOOKUP(INVENTARIO[[#This Row],[Code]],FOTOS[],2,FALSE),"-")</f>
        <v>-</v>
      </c>
      <c r="L132" s="21"/>
      <c r="M132" s="19">
        <f t="shared" si="14"/>
        <v>30</v>
      </c>
      <c r="N132" s="20"/>
      <c r="O132" s="115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973</v>
      </c>
    </row>
    <row r="133" spans="1:28" ht="50" customHeight="1" x14ac:dyDescent="0.15">
      <c r="A133" s="23" t="s">
        <v>1497</v>
      </c>
      <c r="B133" s="95"/>
      <c r="C133" s="22" t="s">
        <v>12</v>
      </c>
      <c r="D133" s="109" t="s">
        <v>54</v>
      </c>
      <c r="E133" s="70" t="s">
        <v>1280</v>
      </c>
      <c r="F133" s="77" t="s">
        <v>744</v>
      </c>
      <c r="G133" s="71" t="s">
        <v>167</v>
      </c>
      <c r="H133" s="21" t="s">
        <v>523</v>
      </c>
      <c r="I133" s="18">
        <v>1</v>
      </c>
      <c r="J133" s="18" t="s">
        <v>14</v>
      </c>
      <c r="K133" s="21" t="str">
        <f>IFERROR(VLOOKUP(INVENTARIO[[#This Row],[Code]],FOTOS[],2,FALSE),"-")</f>
        <v>-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973</v>
      </c>
    </row>
    <row r="134" spans="1:28" ht="50" customHeight="1" x14ac:dyDescent="0.15">
      <c r="A134" s="23" t="s">
        <v>1498</v>
      </c>
      <c r="B134" s="95"/>
      <c r="C134" s="22" t="s">
        <v>12</v>
      </c>
      <c r="D134" s="109" t="s">
        <v>54</v>
      </c>
      <c r="E134" s="70" t="s">
        <v>1280</v>
      </c>
      <c r="F134" s="77" t="s">
        <v>739</v>
      </c>
      <c r="G134" s="71" t="s">
        <v>167</v>
      </c>
      <c r="H134" s="21" t="s">
        <v>523</v>
      </c>
      <c r="I134" s="18">
        <v>1</v>
      </c>
      <c r="J134" s="18" t="s">
        <v>14</v>
      </c>
      <c r="K134" s="21" t="str">
        <f>IFERROR(VLOOKUP(INVENTARIO[[#This Row],[Code]],FOTOS[],2,FALSE),"-")</f>
        <v>-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SUMIFS(VENTAS[Cantidad],VENTAS[Code],INVENTARIO[[#This Row],[Code]])</f>
        <v>1</v>
      </c>
      <c r="Q134" s="21">
        <f>INVENTARIO[[#This Row],[Entradas]]-INVENTARIO[[#This Row],[Salidas]]</f>
        <v>0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973</v>
      </c>
    </row>
    <row r="135" spans="1:28" ht="50" customHeight="1" x14ac:dyDescent="0.15">
      <c r="A135" s="23" t="s">
        <v>1499</v>
      </c>
      <c r="B135" s="95"/>
      <c r="C135" s="22" t="s">
        <v>12</v>
      </c>
      <c r="D135" s="109" t="s">
        <v>54</v>
      </c>
      <c r="E135" s="70" t="s">
        <v>1279</v>
      </c>
      <c r="F135" s="77" t="s">
        <v>744</v>
      </c>
      <c r="G135" s="71" t="s">
        <v>167</v>
      </c>
      <c r="H135" s="21" t="s">
        <v>524</v>
      </c>
      <c r="I135" s="18">
        <v>1</v>
      </c>
      <c r="J135" s="18" t="s">
        <v>14</v>
      </c>
      <c r="K135" s="21" t="str">
        <f>IFERROR(VLOOKUP(INVENTARIO[[#This Row],[Code]],FOTOS[],2,FALSE),"-")</f>
        <v>-</v>
      </c>
      <c r="L135" s="21"/>
      <c r="M135" s="19">
        <f t="shared" si="14"/>
        <v>32</v>
      </c>
      <c r="N135" s="20"/>
      <c r="O135" s="118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32</v>
      </c>
      <c r="AA135" s="20">
        <f t="shared" si="19"/>
        <v>14.366666666666664</v>
      </c>
      <c r="AB135" s="37" t="s">
        <v>973</v>
      </c>
    </row>
    <row r="136" spans="1:28" ht="50" customHeight="1" x14ac:dyDescent="0.15">
      <c r="A136" s="23" t="s">
        <v>1500</v>
      </c>
      <c r="B136" s="95"/>
      <c r="C136" s="22" t="s">
        <v>12</v>
      </c>
      <c r="D136" s="109" t="s">
        <v>51</v>
      </c>
      <c r="E136" s="70" t="s">
        <v>1282</v>
      </c>
      <c r="F136" s="77" t="s">
        <v>742</v>
      </c>
      <c r="G136" s="71" t="s">
        <v>167</v>
      </c>
      <c r="H136" s="21" t="s">
        <v>525</v>
      </c>
      <c r="I136" s="18">
        <v>1</v>
      </c>
      <c r="J136" s="18" t="s">
        <v>14</v>
      </c>
      <c r="K136" s="21" t="str">
        <f>IFERROR(VLOOKUP(INVENTARIO[[#This Row],[Code]],FOTOS[],2,FALSE),"-")</f>
        <v>-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973</v>
      </c>
    </row>
    <row r="137" spans="1:28" ht="50" customHeight="1" x14ac:dyDescent="0.15">
      <c r="A137" s="23" t="s">
        <v>1501</v>
      </c>
      <c r="B137" s="95"/>
      <c r="C137" s="22" t="s">
        <v>12</v>
      </c>
      <c r="D137" s="109" t="s">
        <v>51</v>
      </c>
      <c r="E137" s="70" t="s">
        <v>1282</v>
      </c>
      <c r="F137" s="77" t="s">
        <v>739</v>
      </c>
      <c r="G137" s="71" t="s">
        <v>167</v>
      </c>
      <c r="H137" s="21" t="s">
        <v>525</v>
      </c>
      <c r="I137" s="18">
        <v>1</v>
      </c>
      <c r="J137" s="18" t="s">
        <v>14</v>
      </c>
      <c r="K137" s="21" t="str">
        <f>IFERROR(VLOOKUP(INVENTARIO[[#This Row],[Code]],FOTOS[],2,FALSE),"-")</f>
        <v>-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973</v>
      </c>
    </row>
    <row r="138" spans="1:28" ht="50" customHeight="1" x14ac:dyDescent="0.15">
      <c r="A138" s="23" t="s">
        <v>1502</v>
      </c>
      <c r="B138" s="95"/>
      <c r="C138" s="22" t="s">
        <v>12</v>
      </c>
      <c r="D138" s="109" t="s">
        <v>51</v>
      </c>
      <c r="E138" s="70" t="s">
        <v>920</v>
      </c>
      <c r="F138" s="77" t="s">
        <v>745</v>
      </c>
      <c r="G138" s="71" t="s">
        <v>167</v>
      </c>
      <c r="H138" s="21" t="s">
        <v>526</v>
      </c>
      <c r="I138" s="18">
        <v>1</v>
      </c>
      <c r="J138" s="18" t="s">
        <v>14</v>
      </c>
      <c r="K138" s="21" t="str">
        <f>IFERROR(VLOOKUP(INVENTARIO[[#This Row],[Code]],FOTOS[],2,FALSE),"-")</f>
        <v>-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973</v>
      </c>
    </row>
    <row r="139" spans="1:28" ht="50" customHeight="1" x14ac:dyDescent="0.15">
      <c r="A139" s="23" t="s">
        <v>1503</v>
      </c>
      <c r="B139" s="95"/>
      <c r="C139" s="22" t="s">
        <v>12</v>
      </c>
      <c r="D139" s="109" t="s">
        <v>51</v>
      </c>
      <c r="E139" s="70" t="s">
        <v>921</v>
      </c>
      <c r="F139" s="77" t="s">
        <v>744</v>
      </c>
      <c r="G139" s="71" t="s">
        <v>167</v>
      </c>
      <c r="H139" s="21" t="s">
        <v>526</v>
      </c>
      <c r="I139" s="18">
        <v>1</v>
      </c>
      <c r="J139" s="18" t="s">
        <v>14</v>
      </c>
      <c r="K139" s="21" t="str">
        <f>IFERROR(VLOOKUP(INVENTARIO[[#This Row],[Code]],FOTOS[],2,FALSE),"-")</f>
        <v>-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973</v>
      </c>
    </row>
    <row r="140" spans="1:28" ht="50" customHeight="1" x14ac:dyDescent="0.15">
      <c r="A140" s="23" t="s">
        <v>1504</v>
      </c>
      <c r="B140" s="95"/>
      <c r="C140" s="22" t="s">
        <v>12</v>
      </c>
      <c r="D140" s="109" t="s">
        <v>54</v>
      </c>
      <c r="E140" s="70" t="s">
        <v>922</v>
      </c>
      <c r="F140" s="77" t="s">
        <v>739</v>
      </c>
      <c r="G140" s="71" t="s">
        <v>167</v>
      </c>
      <c r="H140" s="21" t="s">
        <v>527</v>
      </c>
      <c r="I140" s="18">
        <v>1</v>
      </c>
      <c r="J140" s="18" t="s">
        <v>14</v>
      </c>
      <c r="K140" s="21" t="str">
        <f>IFERROR(VLOOKUP(INVENTARIO[[#This Row],[Code]],FOTOS[],2,FALSE),"-")</f>
        <v>-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973</v>
      </c>
    </row>
    <row r="141" spans="1:28" ht="50" customHeight="1" x14ac:dyDescent="0.15">
      <c r="A141" s="23" t="s">
        <v>1505</v>
      </c>
      <c r="B141" s="95"/>
      <c r="C141" s="22" t="s">
        <v>12</v>
      </c>
      <c r="D141" s="109" t="s">
        <v>54</v>
      </c>
      <c r="E141" s="70" t="s">
        <v>1283</v>
      </c>
      <c r="F141" s="77" t="s">
        <v>742</v>
      </c>
      <c r="G141" s="71" t="s">
        <v>167</v>
      </c>
      <c r="H141" s="21" t="s">
        <v>528</v>
      </c>
      <c r="I141" s="18">
        <v>1</v>
      </c>
      <c r="J141" s="18" t="s">
        <v>14</v>
      </c>
      <c r="K141" s="21" t="str">
        <f>IFERROR(VLOOKUP(INVENTARIO[[#This Row],[Code]],FOTOS[],2,FALSE),"-")</f>
        <v>-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SUMIFS(VENTAS[Cantidad],VENTAS[Code],INVENTARIO[[#This Row],[Code]])</f>
        <v>0</v>
      </c>
      <c r="Q141" s="21">
        <f>INVENTARIO[[#This Row],[Entradas]]-INVENTARIO[[#This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973</v>
      </c>
    </row>
    <row r="142" spans="1:28" ht="50" customHeight="1" x14ac:dyDescent="0.15">
      <c r="A142" s="23" t="s">
        <v>350</v>
      </c>
      <c r="B142" s="95"/>
      <c r="C142" s="22" t="s">
        <v>12</v>
      </c>
      <c r="D142" s="109" t="s">
        <v>939</v>
      </c>
      <c r="E142" s="70" t="s">
        <v>923</v>
      </c>
      <c r="F142" s="77" t="s">
        <v>739</v>
      </c>
      <c r="G142" s="71" t="s">
        <v>167</v>
      </c>
      <c r="H142" s="21" t="s">
        <v>632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973</v>
      </c>
    </row>
    <row r="143" spans="1:28" ht="50" customHeight="1" x14ac:dyDescent="0.15">
      <c r="A143" s="23" t="s">
        <v>1506</v>
      </c>
      <c r="B143" s="95"/>
      <c r="C143" s="22" t="s">
        <v>12</v>
      </c>
      <c r="D143" s="109" t="s">
        <v>54</v>
      </c>
      <c r="E143" s="70" t="s">
        <v>924</v>
      </c>
      <c r="F143" s="77" t="s">
        <v>744</v>
      </c>
      <c r="G143" s="71" t="s">
        <v>167</v>
      </c>
      <c r="H143" s="21" t="s">
        <v>528</v>
      </c>
      <c r="I143" s="18">
        <v>1</v>
      </c>
      <c r="J143" s="18" t="s">
        <v>14</v>
      </c>
      <c r="K143" s="21" t="str">
        <f>IFERROR(VLOOKUP(INVENTARIO[[#This Row],[Code]],FOTOS[],2,FALSE),"-")</f>
        <v>-</v>
      </c>
      <c r="L143" s="21"/>
      <c r="M143" s="19">
        <f t="shared" si="14"/>
        <v>35</v>
      </c>
      <c r="N143" s="20"/>
      <c r="O143" s="118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973</v>
      </c>
    </row>
    <row r="144" spans="1:28" ht="50" customHeight="1" x14ac:dyDescent="0.15">
      <c r="A144" s="23" t="s">
        <v>186</v>
      </c>
      <c r="B144" s="95"/>
      <c r="C144" s="22" t="s">
        <v>12</v>
      </c>
      <c r="D144" s="109" t="s">
        <v>51</v>
      </c>
      <c r="E144" s="70" t="s">
        <v>925</v>
      </c>
      <c r="F144" s="77" t="s">
        <v>745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-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1507</v>
      </c>
      <c r="B145" s="95"/>
      <c r="C145" s="22" t="s">
        <v>12</v>
      </c>
      <c r="D145" s="109" t="s">
        <v>51</v>
      </c>
      <c r="E145" s="70" t="s">
        <v>926</v>
      </c>
      <c r="F145" s="77" t="s">
        <v>742</v>
      </c>
      <c r="G145" s="71" t="s">
        <v>167</v>
      </c>
      <c r="H145" s="21" t="s">
        <v>638</v>
      </c>
      <c r="I145" s="18">
        <v>1</v>
      </c>
      <c r="J145" s="18" t="s">
        <v>14</v>
      </c>
      <c r="K145" s="21" t="str">
        <f>IFERROR(VLOOKUP(INVENTARIO[[#This Row],[Code]],FOTOS[],2,FALSE),"-")</f>
        <v>-</v>
      </c>
      <c r="L145" s="21"/>
      <c r="M145" s="19">
        <f t="shared" ref="M145:M194" si="20">Z145</f>
        <v>20</v>
      </c>
      <c r="N145" s="20"/>
      <c r="O145" s="118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188</v>
      </c>
      <c r="B146" s="95"/>
      <c r="C146" s="22" t="s">
        <v>12</v>
      </c>
      <c r="D146" s="109" t="s">
        <v>51</v>
      </c>
      <c r="E146" s="70" t="s">
        <v>927</v>
      </c>
      <c r="F146" s="77" t="s">
        <v>745</v>
      </c>
      <c r="G146" s="71" t="s">
        <v>167</v>
      </c>
      <c r="H146" s="21" t="s">
        <v>639</v>
      </c>
      <c r="I146" s="18">
        <v>1</v>
      </c>
      <c r="J146" s="18" t="s">
        <v>14</v>
      </c>
      <c r="K146" s="21" t="str">
        <f>IFERROR(VLOOKUP(INVENTARIO[[#This Row],[Code]],FOTOS[],2,FALSE),"-")</f>
        <v>-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1508</v>
      </c>
      <c r="B147" s="95"/>
      <c r="C147" s="22" t="s">
        <v>12</v>
      </c>
      <c r="D147" s="109" t="s">
        <v>51</v>
      </c>
      <c r="E147" s="70" t="s">
        <v>1284</v>
      </c>
      <c r="F147" s="77" t="s">
        <v>744</v>
      </c>
      <c r="G147" s="71" t="s">
        <v>167</v>
      </c>
      <c r="H147" s="21" t="s">
        <v>639</v>
      </c>
      <c r="I147" s="18">
        <v>1</v>
      </c>
      <c r="J147" s="18" t="s">
        <v>14</v>
      </c>
      <c r="K147" s="21" t="str">
        <f>IFERROR(VLOOKUP(INVENTARIO[[#This Row],[Code]],FOTOS[],2,FALSE),"-")</f>
        <v>-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1509</v>
      </c>
      <c r="B148" s="95"/>
      <c r="C148" s="22" t="s">
        <v>12</v>
      </c>
      <c r="D148" s="109" t="s">
        <v>51</v>
      </c>
      <c r="E148" s="70" t="s">
        <v>1285</v>
      </c>
      <c r="F148" s="77" t="s">
        <v>836</v>
      </c>
      <c r="G148" s="71" t="s">
        <v>167</v>
      </c>
      <c r="H148" s="21" t="s">
        <v>640</v>
      </c>
      <c r="I148" s="18">
        <v>1</v>
      </c>
      <c r="J148" s="18" t="s">
        <v>14</v>
      </c>
      <c r="K148" s="21" t="str">
        <f>IFERROR(VLOOKUP(INVENTARIO[[#This Row],[Code]],FOTOS[],2,FALSE),"-")</f>
        <v>-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191</v>
      </c>
      <c r="B149" s="95"/>
      <c r="C149" s="22" t="s">
        <v>12</v>
      </c>
      <c r="D149" s="109" t="s">
        <v>51</v>
      </c>
      <c r="E149" s="70" t="s">
        <v>928</v>
      </c>
      <c r="F149" s="77" t="s">
        <v>739</v>
      </c>
      <c r="G149" s="71" t="s">
        <v>167</v>
      </c>
      <c r="H149" s="21" t="s">
        <v>641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192</v>
      </c>
      <c r="B150" s="95"/>
      <c r="C150" s="22" t="s">
        <v>12</v>
      </c>
      <c r="D150" s="109" t="s">
        <v>51</v>
      </c>
      <c r="E150" s="70" t="s">
        <v>928</v>
      </c>
      <c r="F150" s="77" t="s">
        <v>742</v>
      </c>
      <c r="G150" s="71" t="s">
        <v>167</v>
      </c>
      <c r="H150" s="21" t="s">
        <v>641</v>
      </c>
      <c r="I150" s="18">
        <v>1</v>
      </c>
      <c r="J150" s="18" t="s">
        <v>14</v>
      </c>
      <c r="K150" s="21" t="str">
        <f>IFERROR(VLOOKUP(INVENTARIO[[#This Row],[Code]],FOTOS[],2,FALSE),"-")</f>
        <v>-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1510</v>
      </c>
      <c r="B151" s="95"/>
      <c r="C151" s="22" t="s">
        <v>12</v>
      </c>
      <c r="D151" s="109" t="s">
        <v>51</v>
      </c>
      <c r="E151" s="70" t="s">
        <v>929</v>
      </c>
      <c r="F151" s="77" t="s">
        <v>739</v>
      </c>
      <c r="G151" s="71" t="s">
        <v>167</v>
      </c>
      <c r="H151" s="21" t="s">
        <v>642</v>
      </c>
      <c r="I151" s="18">
        <v>1</v>
      </c>
      <c r="J151" s="18" t="s">
        <v>14</v>
      </c>
      <c r="K151" s="21" t="str">
        <f>IFERROR(VLOOKUP(INVENTARIO[[#This Row],[Code]],FOTOS[],2,FALSE),"-")</f>
        <v>-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1511</v>
      </c>
      <c r="B152" s="95"/>
      <c r="C152" s="22" t="s">
        <v>12</v>
      </c>
      <c r="D152" s="109" t="s">
        <v>51</v>
      </c>
      <c r="E152" s="70" t="s">
        <v>929</v>
      </c>
      <c r="F152" s="77" t="s">
        <v>742</v>
      </c>
      <c r="G152" s="71" t="s">
        <v>167</v>
      </c>
      <c r="H152" s="21" t="s">
        <v>642</v>
      </c>
      <c r="I152" s="18">
        <v>1</v>
      </c>
      <c r="J152" s="18" t="s">
        <v>14</v>
      </c>
      <c r="K152" s="21" t="str">
        <f>IFERROR(VLOOKUP(INVENTARIO[[#This Row],[Code]],FOTOS[],2,FALSE),"-")</f>
        <v>-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1512</v>
      </c>
      <c r="B153" s="95"/>
      <c r="C153" s="22" t="s">
        <v>12</v>
      </c>
      <c r="D153" s="109" t="s">
        <v>51</v>
      </c>
      <c r="E153" s="70" t="s">
        <v>929</v>
      </c>
      <c r="F153" s="77" t="s">
        <v>744</v>
      </c>
      <c r="G153" s="71" t="s">
        <v>167</v>
      </c>
      <c r="H153" s="21" t="s">
        <v>642</v>
      </c>
      <c r="I153" s="18">
        <v>1</v>
      </c>
      <c r="J153" s="18" t="s">
        <v>14</v>
      </c>
      <c r="K153" s="21" t="str">
        <f>IFERROR(VLOOKUP(INVENTARIO[[#This Row],[Code]],FOTOS[],2,FALSE),"-")</f>
        <v>-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1513</v>
      </c>
      <c r="B154" s="95"/>
      <c r="C154" s="22" t="s">
        <v>12</v>
      </c>
      <c r="D154" s="109" t="s">
        <v>53</v>
      </c>
      <c r="E154" s="70" t="s">
        <v>930</v>
      </c>
      <c r="F154" s="77" t="s">
        <v>739</v>
      </c>
      <c r="G154" s="71" t="s">
        <v>167</v>
      </c>
      <c r="H154" s="21" t="s">
        <v>643</v>
      </c>
      <c r="I154" s="18">
        <v>1</v>
      </c>
      <c r="J154" s="18" t="s">
        <v>14</v>
      </c>
      <c r="K154" s="21" t="str">
        <f>IFERROR(VLOOKUP(INVENTARIO[[#This Row],[Code]],FOTOS[],2,FALSE),"-")</f>
        <v>-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1514</v>
      </c>
      <c r="B155" s="95"/>
      <c r="C155" s="22" t="s">
        <v>12</v>
      </c>
      <c r="D155" s="109" t="s">
        <v>51</v>
      </c>
      <c r="E155" s="70" t="s">
        <v>931</v>
      </c>
      <c r="F155" s="77" t="s">
        <v>739</v>
      </c>
      <c r="G155" s="71" t="s">
        <v>167</v>
      </c>
      <c r="H155" s="21" t="s">
        <v>644</v>
      </c>
      <c r="I155" s="18">
        <v>1</v>
      </c>
      <c r="J155" s="18" t="s">
        <v>14</v>
      </c>
      <c r="K155" s="21" t="str">
        <f>IFERROR(VLOOKUP(INVENTARIO[[#This Row],[Code]],FOTOS[],2,FALSE),"-")</f>
        <v>-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198</v>
      </c>
      <c r="B156" s="95"/>
      <c r="C156" s="22" t="s">
        <v>12</v>
      </c>
      <c r="D156" s="109" t="s">
        <v>51</v>
      </c>
      <c r="E156" s="70" t="s">
        <v>932</v>
      </c>
      <c r="F156" s="77" t="s">
        <v>739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-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1515</v>
      </c>
      <c r="B157" s="95"/>
      <c r="C157" s="22" t="s">
        <v>12</v>
      </c>
      <c r="D157" s="109" t="s">
        <v>51</v>
      </c>
      <c r="E157" s="70" t="s">
        <v>933</v>
      </c>
      <c r="F157" s="77" t="s">
        <v>742</v>
      </c>
      <c r="G157" s="71" t="s">
        <v>167</v>
      </c>
      <c r="H157" s="21" t="s">
        <v>645</v>
      </c>
      <c r="I157" s="18">
        <v>1</v>
      </c>
      <c r="J157" s="18" t="s">
        <v>14</v>
      </c>
      <c r="K157" s="21" t="str">
        <f>IFERROR(VLOOKUP(INVENTARIO[[#This Row],[Code]],FOTOS[],2,FALSE),"-")</f>
        <v>-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1516</v>
      </c>
      <c r="B158" s="95"/>
      <c r="C158" s="22" t="s">
        <v>12</v>
      </c>
      <c r="D158" s="109" t="s">
        <v>195</v>
      </c>
      <c r="E158" s="70" t="s">
        <v>934</v>
      </c>
      <c r="F158" s="77" t="s">
        <v>758</v>
      </c>
      <c r="G158" s="71" t="s">
        <v>167</v>
      </c>
      <c r="H158" s="21" t="s">
        <v>646</v>
      </c>
      <c r="I158" s="18">
        <v>1</v>
      </c>
      <c r="J158" s="18" t="s">
        <v>14</v>
      </c>
      <c r="K158" s="21" t="str">
        <f>IFERROR(VLOOKUP(INVENTARIO[[#This Row],[Code]],FOTOS[],2,FALSE),"-")</f>
        <v>-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1517</v>
      </c>
      <c r="B159" s="95"/>
      <c r="C159" s="22" t="s">
        <v>12</v>
      </c>
      <c r="D159" s="109" t="s">
        <v>51</v>
      </c>
      <c r="E159" s="70" t="s">
        <v>1286</v>
      </c>
      <c r="F159" s="77" t="s">
        <v>739</v>
      </c>
      <c r="G159" s="71" t="s">
        <v>167</v>
      </c>
      <c r="H159" s="21" t="s">
        <v>647</v>
      </c>
      <c r="I159" s="18">
        <v>1</v>
      </c>
      <c r="J159" s="18" t="s">
        <v>14</v>
      </c>
      <c r="K159" s="21" t="str">
        <f>IFERROR(VLOOKUP(INVENTARIO[[#This Row],[Code]],FOTOS[],2,FALSE),"-")</f>
        <v>-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202</v>
      </c>
      <c r="B160" s="95"/>
      <c r="C160" s="22" t="s">
        <v>12</v>
      </c>
      <c r="D160" s="109" t="s">
        <v>51</v>
      </c>
      <c r="E160" s="70" t="s">
        <v>935</v>
      </c>
      <c r="F160" s="77" t="s">
        <v>745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-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1518</v>
      </c>
      <c r="B161" s="95"/>
      <c r="C161" s="22" t="s">
        <v>12</v>
      </c>
      <c r="D161" s="109" t="s">
        <v>51</v>
      </c>
      <c r="E161" s="70" t="s">
        <v>1287</v>
      </c>
      <c r="F161" s="77" t="s">
        <v>739</v>
      </c>
      <c r="G161" s="71" t="s">
        <v>167</v>
      </c>
      <c r="H161" s="21" t="s">
        <v>648</v>
      </c>
      <c r="I161" s="18">
        <v>1</v>
      </c>
      <c r="J161" s="18" t="s">
        <v>14</v>
      </c>
      <c r="K161" s="21" t="str">
        <f>IFERROR(VLOOKUP(INVENTARIO[[#This Row],[Code]],FOTOS[],2,FALSE),"-")</f>
        <v>-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1519</v>
      </c>
      <c r="B162" s="95"/>
      <c r="C162" s="22" t="s">
        <v>12</v>
      </c>
      <c r="D162" s="109" t="s">
        <v>1257</v>
      </c>
      <c r="E162" s="70" t="s">
        <v>936</v>
      </c>
      <c r="F162" s="77" t="s">
        <v>739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-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1520</v>
      </c>
      <c r="B163" s="95"/>
      <c r="C163" s="22" t="s">
        <v>12</v>
      </c>
      <c r="D163" s="109" t="s">
        <v>1257</v>
      </c>
      <c r="E163" s="70" t="s">
        <v>936</v>
      </c>
      <c r="F163" s="77" t="s">
        <v>744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-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1521</v>
      </c>
      <c r="B164" s="95"/>
      <c r="C164" s="22" t="s">
        <v>12</v>
      </c>
      <c r="D164" s="109" t="s">
        <v>51</v>
      </c>
      <c r="E164" s="70" t="s">
        <v>940</v>
      </c>
      <c r="F164" s="77" t="s">
        <v>739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-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1522</v>
      </c>
      <c r="B165" s="95"/>
      <c r="C165" s="22" t="s">
        <v>12</v>
      </c>
      <c r="D165" s="109" t="s">
        <v>51</v>
      </c>
      <c r="E165" s="70" t="s">
        <v>1288</v>
      </c>
      <c r="F165" s="77" t="s">
        <v>739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-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206</v>
      </c>
      <c r="B166" s="95"/>
      <c r="C166" s="22" t="s">
        <v>12</v>
      </c>
      <c r="D166" s="109" t="s">
        <v>51</v>
      </c>
      <c r="E166" s="70" t="s">
        <v>941</v>
      </c>
      <c r="F166" s="77" t="s">
        <v>739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412</v>
      </c>
      <c r="B167" s="95"/>
      <c r="C167" s="22" t="s">
        <v>12</v>
      </c>
      <c r="D167" s="109" t="s">
        <v>201</v>
      </c>
      <c r="E167" s="70" t="s">
        <v>158</v>
      </c>
      <c r="F167" s="77" t="s">
        <v>745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-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214</v>
      </c>
      <c r="B168" s="95"/>
      <c r="C168" s="22" t="s">
        <v>12</v>
      </c>
      <c r="D168" s="109" t="s">
        <v>51</v>
      </c>
      <c r="E168" s="70" t="s">
        <v>159</v>
      </c>
      <c r="F168" s="77" t="s">
        <v>745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-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215</v>
      </c>
      <c r="B169" s="95"/>
      <c r="C169" s="22" t="s">
        <v>12</v>
      </c>
      <c r="D169" s="109" t="s">
        <v>51</v>
      </c>
      <c r="E169" s="70" t="s">
        <v>160</v>
      </c>
      <c r="F169" s="77" t="s">
        <v>745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-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216</v>
      </c>
      <c r="B170" s="95"/>
      <c r="C170" s="22" t="s">
        <v>12</v>
      </c>
      <c r="D170" s="109" t="s">
        <v>51</v>
      </c>
      <c r="E170" s="70" t="s">
        <v>161</v>
      </c>
      <c r="F170" s="77" t="s">
        <v>745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-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217</v>
      </c>
      <c r="B171" s="95"/>
      <c r="C171" s="22" t="s">
        <v>12</v>
      </c>
      <c r="D171" s="109" t="s">
        <v>51</v>
      </c>
      <c r="E171" s="70" t="s">
        <v>942</v>
      </c>
      <c r="F171" s="77" t="s">
        <v>739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1523</v>
      </c>
      <c r="B172" s="95"/>
      <c r="C172" s="22" t="s">
        <v>12</v>
      </c>
      <c r="D172" s="109" t="s">
        <v>51</v>
      </c>
      <c r="E172" s="70" t="s">
        <v>943</v>
      </c>
      <c r="F172" s="77" t="s">
        <v>742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-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210</v>
      </c>
      <c r="B173" s="95"/>
      <c r="C173" s="22" t="s">
        <v>12</v>
      </c>
      <c r="D173" s="109" t="s">
        <v>195</v>
      </c>
      <c r="E173" s="70" t="s">
        <v>162</v>
      </c>
      <c r="F173" s="77"/>
      <c r="G173" s="71" t="s">
        <v>167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-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213</v>
      </c>
      <c r="B174" s="95"/>
      <c r="C174" s="22" t="s">
        <v>12</v>
      </c>
      <c r="D174" s="109" t="s">
        <v>209</v>
      </c>
      <c r="E174" s="70" t="s">
        <v>163</v>
      </c>
      <c r="F174" s="77"/>
      <c r="G174" s="71" t="s">
        <v>167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-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207</v>
      </c>
      <c r="B175" s="95"/>
      <c r="C175" s="22" t="s">
        <v>12</v>
      </c>
      <c r="D175" s="109" t="s">
        <v>209</v>
      </c>
      <c r="E175" s="70" t="s">
        <v>164</v>
      </c>
      <c r="F175" s="77"/>
      <c r="G175" s="71" t="s">
        <v>167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-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1524</v>
      </c>
      <c r="B176" s="95"/>
      <c r="C176" s="22" t="s">
        <v>12</v>
      </c>
      <c r="D176" s="109" t="s">
        <v>211</v>
      </c>
      <c r="E176" s="70" t="s">
        <v>944</v>
      </c>
      <c r="F176" s="77"/>
      <c r="G176" s="71" t="s">
        <v>167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-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306</v>
      </c>
      <c r="B177" s="95"/>
      <c r="C177" s="22" t="s">
        <v>12</v>
      </c>
      <c r="D177" s="109" t="s">
        <v>209</v>
      </c>
      <c r="E177" s="70" t="s">
        <v>165</v>
      </c>
      <c r="F177" s="77"/>
      <c r="G177" s="71" t="s">
        <v>167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-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1525</v>
      </c>
      <c r="B178" s="95"/>
      <c r="C178" s="22" t="s">
        <v>12</v>
      </c>
      <c r="D178" s="109" t="s">
        <v>195</v>
      </c>
      <c r="E178" s="70" t="s">
        <v>945</v>
      </c>
      <c r="F178" s="77" t="s">
        <v>946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-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250</v>
      </c>
      <c r="B179" s="95"/>
      <c r="C179" s="22" t="s">
        <v>12</v>
      </c>
      <c r="D179" s="109" t="s">
        <v>51</v>
      </c>
      <c r="E179" s="70" t="s">
        <v>166</v>
      </c>
      <c r="F179" s="77" t="s">
        <v>745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-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1526</v>
      </c>
      <c r="B180" s="95"/>
      <c r="C180" s="22" t="s">
        <v>12</v>
      </c>
      <c r="D180" s="109" t="s">
        <v>51</v>
      </c>
      <c r="E180" s="70" t="s">
        <v>947</v>
      </c>
      <c r="F180" s="77" t="s">
        <v>742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-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SUMIFS(VENTAS[Cantidad],VENTAS[Code],INVENTARIO[[#This Row],[Code]])</f>
        <v>0</v>
      </c>
      <c r="Q180" s="21">
        <f>INVENTARIO[[#This Row],[Entradas]]-INVENTARIO[[#This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48" t="s">
        <v>1527</v>
      </c>
      <c r="B181" s="95"/>
      <c r="C181" s="22" t="s">
        <v>12</v>
      </c>
      <c r="D181" s="109" t="s">
        <v>51</v>
      </c>
      <c r="E181" s="70" t="s">
        <v>948</v>
      </c>
      <c r="F181" s="77" t="s">
        <v>739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-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1528</v>
      </c>
      <c r="B182" s="95"/>
      <c r="C182" s="22" t="s">
        <v>12</v>
      </c>
      <c r="D182" s="109" t="s">
        <v>51</v>
      </c>
      <c r="E182" s="70" t="s">
        <v>949</v>
      </c>
      <c r="F182" s="77" t="s">
        <v>836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-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SUMIFS(VENTAS[Cantidad],VENTAS[Code],INVENTARIO[[#This Row],[Code]])</f>
        <v>0</v>
      </c>
      <c r="Q182" s="21">
        <f>INVENTARIO[[#This Row],[Entradas]]-INVENTARIO[[#This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1529</v>
      </c>
      <c r="B183" s="96"/>
      <c r="C183" s="22" t="s">
        <v>12</v>
      </c>
      <c r="D183" s="110" t="s">
        <v>419</v>
      </c>
      <c r="E183" s="88" t="s">
        <v>950</v>
      </c>
      <c r="F183" s="77" t="s">
        <v>742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-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1530</v>
      </c>
      <c r="B184" s="97"/>
      <c r="C184" s="33" t="s">
        <v>12</v>
      </c>
      <c r="D184" s="110" t="s">
        <v>419</v>
      </c>
      <c r="E184" s="83" t="s">
        <v>950</v>
      </c>
      <c r="F184" s="77" t="s">
        <v>745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-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SUMIFS(VENTAS[Cantidad],VENTAS[Code],INVENTARIO[[#This Row],[Code]])</f>
        <v>1</v>
      </c>
      <c r="Q184" s="21">
        <f>INVENTARIO[[#This Row],[Entradas]]-INVENTARIO[[#This Row],[Salidas]]</f>
        <v>1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1531</v>
      </c>
      <c r="B185" s="97"/>
      <c r="C185" s="33" t="s">
        <v>12</v>
      </c>
      <c r="D185" s="110" t="s">
        <v>419</v>
      </c>
      <c r="E185" s="88" t="s">
        <v>950</v>
      </c>
      <c r="F185" s="77" t="s">
        <v>830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-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SUMIFS(VENTAS[Cantidad],VENTAS[Code],INVENTARIO[[#This Row],[Code]])</f>
        <v>1</v>
      </c>
      <c r="Q185" s="21">
        <f>INVENTARIO[[#This Row],[Entradas]]-INVENTARIO[[#This Row],[Salidas]]</f>
        <v>1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1532</v>
      </c>
      <c r="B186" s="97"/>
      <c r="C186" s="33" t="s">
        <v>12</v>
      </c>
      <c r="D186" s="110" t="s">
        <v>419</v>
      </c>
      <c r="E186" s="84" t="s">
        <v>1289</v>
      </c>
      <c r="F186" s="77" t="s">
        <v>742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-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1533</v>
      </c>
      <c r="B187" s="97"/>
      <c r="C187" s="33" t="s">
        <v>12</v>
      </c>
      <c r="D187" s="110" t="s">
        <v>419</v>
      </c>
      <c r="E187" s="84" t="s">
        <v>1289</v>
      </c>
      <c r="F187" s="77" t="s">
        <v>744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-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1534</v>
      </c>
      <c r="B188" s="97"/>
      <c r="C188" s="33" t="s">
        <v>12</v>
      </c>
      <c r="D188" s="110" t="s">
        <v>419</v>
      </c>
      <c r="E188" s="84" t="s">
        <v>1289</v>
      </c>
      <c r="F188" s="77" t="s">
        <v>745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-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373</v>
      </c>
      <c r="B189" s="97"/>
      <c r="C189" s="33" t="s">
        <v>12</v>
      </c>
      <c r="D189" s="110" t="s">
        <v>419</v>
      </c>
      <c r="E189" s="85" t="s">
        <v>171</v>
      </c>
      <c r="F189" s="77" t="s">
        <v>745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-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374</v>
      </c>
      <c r="B190" s="97"/>
      <c r="C190" s="33" t="s">
        <v>12</v>
      </c>
      <c r="D190" s="110" t="s">
        <v>419</v>
      </c>
      <c r="E190" s="85" t="s">
        <v>172</v>
      </c>
      <c r="F190" s="77" t="s">
        <v>745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-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1535</v>
      </c>
      <c r="B191" s="97"/>
      <c r="C191" s="33" t="s">
        <v>12</v>
      </c>
      <c r="D191" s="110" t="s">
        <v>419</v>
      </c>
      <c r="E191" s="84" t="s">
        <v>1290</v>
      </c>
      <c r="F191" s="77" t="s">
        <v>742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-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SUMIFS(VENTAS[Cantidad],VENTAS[Code],INVENTARIO[[#This Row],[Code]])</f>
        <v>1</v>
      </c>
      <c r="Q191" s="21">
        <f>INVENTARIO[[#This Row],[Entradas]]-INVENTARIO[[#This Row],[Salidas]]</f>
        <v>1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8"/>
      <c r="C192" s="34" t="s">
        <v>12</v>
      </c>
      <c r="D192" s="110" t="s">
        <v>419</v>
      </c>
      <c r="E192" s="83" t="s">
        <v>168</v>
      </c>
      <c r="F192" s="77" t="s">
        <v>745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-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7"/>
      <c r="C193" s="33" t="s">
        <v>12</v>
      </c>
      <c r="D193" s="110" t="s">
        <v>419</v>
      </c>
      <c r="E193" s="85" t="s">
        <v>170</v>
      </c>
      <c r="F193" s="77" t="s">
        <v>745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-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7"/>
      <c r="C194" s="33" t="s">
        <v>12</v>
      </c>
      <c r="D194" s="110" t="s">
        <v>419</v>
      </c>
      <c r="E194" s="85" t="s">
        <v>169</v>
      </c>
      <c r="F194" s="77" t="s">
        <v>745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-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1536</v>
      </c>
      <c r="B195" s="95"/>
      <c r="C195" s="22" t="s">
        <v>12</v>
      </c>
      <c r="D195" s="109" t="s">
        <v>1256</v>
      </c>
      <c r="E195" s="70" t="s">
        <v>1291</v>
      </c>
      <c r="F195" s="77" t="s">
        <v>742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-</v>
      </c>
      <c r="L195" s="21"/>
      <c r="M195" s="19">
        <f t="shared" ref="M195:M205" si="27">Z195</f>
        <v>20</v>
      </c>
      <c r="N195" s="20"/>
      <c r="O195" s="118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20</v>
      </c>
      <c r="AA195" s="20">
        <f t="shared" ref="AA195:AA205" si="32">Z195-T195-W195</f>
        <v>5.2977777777777781</v>
      </c>
      <c r="AB195" s="20"/>
    </row>
    <row r="196" spans="1:28" ht="50" customHeight="1" x14ac:dyDescent="0.15">
      <c r="A196" s="23" t="s">
        <v>1537</v>
      </c>
      <c r="B196" s="95"/>
      <c r="C196" s="22" t="s">
        <v>12</v>
      </c>
      <c r="D196" s="109" t="s">
        <v>1256</v>
      </c>
      <c r="E196" s="70" t="s">
        <v>1291</v>
      </c>
      <c r="F196" s="77" t="s">
        <v>744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-</v>
      </c>
      <c r="L196" s="21"/>
      <c r="M196" s="19">
        <f t="shared" si="27"/>
        <v>20</v>
      </c>
      <c r="N196" s="20"/>
      <c r="O196" s="115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20</v>
      </c>
      <c r="AA196" s="20">
        <f t="shared" si="32"/>
        <v>5.2977777777777781</v>
      </c>
      <c r="AB196" s="20"/>
    </row>
    <row r="197" spans="1:28" ht="50" customHeight="1" x14ac:dyDescent="0.15">
      <c r="A197" s="23" t="s">
        <v>254</v>
      </c>
      <c r="B197" s="95"/>
      <c r="C197" s="22" t="s">
        <v>12</v>
      </c>
      <c r="D197" s="109" t="s">
        <v>51</v>
      </c>
      <c r="E197" s="70" t="s">
        <v>1292</v>
      </c>
      <c r="F197" s="77" t="s">
        <v>744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5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1538</v>
      </c>
      <c r="B198" s="95"/>
      <c r="C198" s="22" t="s">
        <v>12</v>
      </c>
      <c r="D198" s="109" t="s">
        <v>51</v>
      </c>
      <c r="E198" s="70" t="s">
        <v>1292</v>
      </c>
      <c r="F198" s="77" t="s">
        <v>742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-</v>
      </c>
      <c r="L198" s="21"/>
      <c r="M198" s="19">
        <f t="shared" si="27"/>
        <v>25</v>
      </c>
      <c r="N198" s="20"/>
      <c r="O198" s="115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257</v>
      </c>
      <c r="B199" s="95"/>
      <c r="C199" s="22" t="s">
        <v>12</v>
      </c>
      <c r="D199" s="109" t="s">
        <v>51</v>
      </c>
      <c r="E199" s="70" t="s">
        <v>951</v>
      </c>
      <c r="F199" s="77" t="s">
        <v>739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5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3" t="s">
        <v>1539</v>
      </c>
      <c r="B200" s="95"/>
      <c r="C200" s="22" t="s">
        <v>12</v>
      </c>
      <c r="D200" s="109" t="s">
        <v>53</v>
      </c>
      <c r="E200" s="70" t="s">
        <v>1293</v>
      </c>
      <c r="F200" s="77" t="s">
        <v>739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-</v>
      </c>
      <c r="L200" s="21"/>
      <c r="M200" s="19">
        <f t="shared" si="27"/>
        <v>25</v>
      </c>
      <c r="N200" s="20"/>
      <c r="O200" s="115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1540</v>
      </c>
      <c r="B201" s="95"/>
      <c r="C201" s="22" t="s">
        <v>12</v>
      </c>
      <c r="D201" s="109" t="s">
        <v>419</v>
      </c>
      <c r="E201" s="70" t="s">
        <v>741</v>
      </c>
      <c r="F201" s="77" t="s">
        <v>740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-</v>
      </c>
      <c r="L201" s="21"/>
      <c r="M201" s="19">
        <f t="shared" si="27"/>
        <v>28</v>
      </c>
      <c r="N201" s="20"/>
      <c r="O201" s="118">
        <v>2</v>
      </c>
      <c r="P201" s="21">
        <f>SUMIFS(VENTAS[Cantidad],VENTAS[Code],INVENTARIO[[#This Row],[Code]])</f>
        <v>2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28</v>
      </c>
      <c r="AA201" s="20">
        <f t="shared" si="32"/>
        <v>11.395555555555557</v>
      </c>
      <c r="AB201" s="20"/>
    </row>
    <row r="202" spans="1:28" ht="50" customHeight="1" x14ac:dyDescent="0.15">
      <c r="A202" s="23" t="s">
        <v>80</v>
      </c>
      <c r="B202" s="95"/>
      <c r="C202" s="22" t="s">
        <v>12</v>
      </c>
      <c r="D202" s="109" t="s">
        <v>419</v>
      </c>
      <c r="E202" s="70" t="s">
        <v>791</v>
      </c>
      <c r="F202" s="77" t="s">
        <v>740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5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1541</v>
      </c>
      <c r="B203" s="95"/>
      <c r="C203" s="22" t="s">
        <v>12</v>
      </c>
      <c r="D203" s="109" t="s">
        <v>53</v>
      </c>
      <c r="E203" s="70" t="s">
        <v>1294</v>
      </c>
      <c r="F203" s="77" t="s">
        <v>742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-</v>
      </c>
      <c r="L203" s="21"/>
      <c r="M203" s="19">
        <f t="shared" si="27"/>
        <v>14</v>
      </c>
      <c r="N203" s="20"/>
      <c r="O203" s="118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14</v>
      </c>
      <c r="AA203" s="20">
        <f t="shared" si="32"/>
        <v>7.3433333333333328</v>
      </c>
      <c r="AB203" s="20"/>
    </row>
    <row r="204" spans="1:28" ht="50" customHeight="1" x14ac:dyDescent="0.15">
      <c r="A204" s="23" t="s">
        <v>1542</v>
      </c>
      <c r="B204" s="95"/>
      <c r="C204" s="22" t="s">
        <v>12</v>
      </c>
      <c r="D204" s="109" t="s">
        <v>53</v>
      </c>
      <c r="E204" s="70" t="s">
        <v>1295</v>
      </c>
      <c r="F204" s="77" t="s">
        <v>1255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-</v>
      </c>
      <c r="L204" s="21"/>
      <c r="M204" s="19">
        <f t="shared" si="27"/>
        <v>12</v>
      </c>
      <c r="N204" s="20"/>
      <c r="O204" s="115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1543</v>
      </c>
      <c r="B205" s="95"/>
      <c r="C205" s="22" t="s">
        <v>12</v>
      </c>
      <c r="D205" s="109" t="s">
        <v>51</v>
      </c>
      <c r="E205" s="70" t="s">
        <v>972</v>
      </c>
      <c r="F205" s="77" t="s">
        <v>739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-</v>
      </c>
      <c r="L205" s="21"/>
      <c r="M205" s="19">
        <f t="shared" si="27"/>
        <v>23</v>
      </c>
      <c r="N205" s="20"/>
      <c r="O205" s="118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1544</v>
      </c>
      <c r="B206" s="95"/>
      <c r="C206" s="22" t="s">
        <v>12</v>
      </c>
      <c r="D206" s="109" t="s">
        <v>969</v>
      </c>
      <c r="E206" s="70" t="s">
        <v>1296</v>
      </c>
      <c r="F206" s="77" t="s">
        <v>742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-</v>
      </c>
      <c r="L206" s="21"/>
      <c r="M206" s="19">
        <f t="shared" ref="M206:M212" si="34">Z206</f>
        <v>16</v>
      </c>
      <c r="N206" s="20"/>
      <c r="O206" s="115">
        <v>1</v>
      </c>
      <c r="P206" s="21">
        <f>SUMIFS(VENTAS[Cantidad],VENTAS[Code],INVENTARIO[[#This Row],[Code]])</f>
        <v>1</v>
      </c>
      <c r="Q206" s="21">
        <f>INVENTARIO[[#This Row],[Entradas]]-INVENTARIO[[#This Row],[Salidas]]</f>
        <v>0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16</v>
      </c>
      <c r="AA206" s="20">
        <f t="shared" ref="AA206:AA212" si="39">Z206-T206-W206</f>
        <v>7.072222222222222</v>
      </c>
      <c r="AB206" s="20"/>
    </row>
    <row r="207" spans="1:28" ht="50" customHeight="1" x14ac:dyDescent="0.15">
      <c r="A207" s="23" t="s">
        <v>81</v>
      </c>
      <c r="B207" s="95"/>
      <c r="C207" s="22" t="s">
        <v>12</v>
      </c>
      <c r="D207" s="109" t="s">
        <v>419</v>
      </c>
      <c r="E207" s="70" t="s">
        <v>791</v>
      </c>
      <c r="F207" s="77" t="s">
        <v>742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-</v>
      </c>
      <c r="L207" s="21"/>
      <c r="M207" s="19">
        <f t="shared" si="34"/>
        <v>25</v>
      </c>
      <c r="N207" s="20"/>
      <c r="O207" s="115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1545</v>
      </c>
      <c r="B208" s="95"/>
      <c r="C208" s="22" t="s">
        <v>12</v>
      </c>
      <c r="D208" s="109" t="s">
        <v>419</v>
      </c>
      <c r="E208" s="70" t="s">
        <v>791</v>
      </c>
      <c r="F208" s="77" t="s">
        <v>744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-</v>
      </c>
      <c r="L208" s="21"/>
      <c r="M208" s="19">
        <f t="shared" si="34"/>
        <v>25</v>
      </c>
      <c r="N208" s="20"/>
      <c r="O208" s="115">
        <v>4</v>
      </c>
      <c r="P208" s="21">
        <f>SUMIFS(VENTAS[Cantidad],VENTAS[Code],INVENTARIO[[#This Row],[Code]])</f>
        <v>3</v>
      </c>
      <c r="Q208" s="21">
        <f>INVENTARIO[[#This Row],[Entradas]]-INVENTARIO[[#This Row],[Salidas]]</f>
        <v>1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5"/>
      <c r="C209" s="22" t="s">
        <v>12</v>
      </c>
      <c r="D209" s="109" t="s">
        <v>419</v>
      </c>
      <c r="E209" s="70" t="s">
        <v>791</v>
      </c>
      <c r="F209" s="77" t="s">
        <v>745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-</v>
      </c>
      <c r="L209" s="21"/>
      <c r="M209" s="19">
        <f t="shared" si="34"/>
        <v>25</v>
      </c>
      <c r="N209" s="20"/>
      <c r="O209" s="115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1546</v>
      </c>
      <c r="B210" s="95"/>
      <c r="C210" s="22" t="s">
        <v>12</v>
      </c>
      <c r="D210" s="109" t="s">
        <v>419</v>
      </c>
      <c r="E210" s="70" t="s">
        <v>904</v>
      </c>
      <c r="F210" s="77" t="s">
        <v>745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-</v>
      </c>
      <c r="L210" s="21"/>
      <c r="M210" s="19">
        <f t="shared" si="34"/>
        <v>28</v>
      </c>
      <c r="N210" s="20"/>
      <c r="O210" s="115">
        <v>4</v>
      </c>
      <c r="P210" s="21">
        <f>SUMIFS(VENTAS[Cantidad],VENTAS[Code],INVENTARIO[[#This Row],[Code]])</f>
        <v>3</v>
      </c>
      <c r="Q210" s="21">
        <f>INVENTARIO[[#This Row],[Entradas]]-INVENTARIO[[#This Row],[Salidas]]</f>
        <v>1</v>
      </c>
      <c r="R210" s="20">
        <v>249.2</v>
      </c>
      <c r="S210" s="20">
        <v>18</v>
      </c>
      <c r="T210" s="20">
        <f t="shared" si="35"/>
        <v>13.844444444444443</v>
      </c>
      <c r="U210" s="21">
        <v>340</v>
      </c>
      <c r="V210" s="20">
        <v>17.5</v>
      </c>
      <c r="W210" s="20">
        <f t="shared" si="36"/>
        <v>5.95</v>
      </c>
      <c r="X210" s="20">
        <f t="shared" si="37"/>
        <v>19.794444444444444</v>
      </c>
      <c r="Y210" s="20">
        <f t="shared" si="38"/>
        <v>26.716666666666665</v>
      </c>
      <c r="Z210" s="20">
        <v>28</v>
      </c>
      <c r="AA210" s="20">
        <f t="shared" si="39"/>
        <v>8.2055555555555557</v>
      </c>
      <c r="AB210" s="20"/>
    </row>
    <row r="211" spans="1:28" ht="50" customHeight="1" x14ac:dyDescent="0.15">
      <c r="A211" s="23" t="s">
        <v>1547</v>
      </c>
      <c r="B211" s="95"/>
      <c r="C211" s="22" t="s">
        <v>12</v>
      </c>
      <c r="D211" s="109" t="s">
        <v>419</v>
      </c>
      <c r="E211" s="70" t="s">
        <v>904</v>
      </c>
      <c r="F211" s="77" t="s">
        <v>744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-</v>
      </c>
      <c r="L211" s="21"/>
      <c r="M211" s="19">
        <f t="shared" si="34"/>
        <v>28</v>
      </c>
      <c r="N211" s="20"/>
      <c r="O211" s="118">
        <v>4</v>
      </c>
      <c r="P211" s="21">
        <f>SUMIFS(VENTAS[Cantidad],VENTAS[Code],INVENTARIO[[#This Row],[Code]])</f>
        <v>3</v>
      </c>
      <c r="Q211" s="21">
        <f>INVENTARIO[[#This Row],[Entradas]]-INVENTARIO[[#This Row],[Salidas]]</f>
        <v>1</v>
      </c>
      <c r="R211" s="20">
        <v>249.2</v>
      </c>
      <c r="S211" s="20">
        <v>18</v>
      </c>
      <c r="T211" s="20">
        <f t="shared" si="35"/>
        <v>13.844444444444443</v>
      </c>
      <c r="U211" s="21">
        <v>340</v>
      </c>
      <c r="V211" s="20">
        <v>17.5</v>
      </c>
      <c r="W211" s="20">
        <f t="shared" si="36"/>
        <v>5.95</v>
      </c>
      <c r="X211" s="20">
        <f t="shared" si="37"/>
        <v>19.794444444444444</v>
      </c>
      <c r="Y211" s="20">
        <f t="shared" si="38"/>
        <v>26.716666666666665</v>
      </c>
      <c r="Z211" s="20">
        <v>28</v>
      </c>
      <c r="AA211" s="20">
        <f t="shared" si="39"/>
        <v>8.2055555555555557</v>
      </c>
      <c r="AB211" s="20"/>
    </row>
    <row r="212" spans="1:28" ht="50" customHeight="1" x14ac:dyDescent="0.15">
      <c r="A212" s="23" t="s">
        <v>1548</v>
      </c>
      <c r="B212" s="95"/>
      <c r="C212" s="22" t="s">
        <v>12</v>
      </c>
      <c r="D212" s="109" t="s">
        <v>419</v>
      </c>
      <c r="E212" s="70" t="s">
        <v>1297</v>
      </c>
      <c r="F212" s="77" t="s">
        <v>742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-</v>
      </c>
      <c r="L212" s="21"/>
      <c r="M212" s="19">
        <f t="shared" si="34"/>
        <v>28</v>
      </c>
      <c r="N212" s="20"/>
      <c r="O212" s="115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28</v>
      </c>
      <c r="AA212" s="20">
        <f t="shared" si="39"/>
        <v>11.355555555555558</v>
      </c>
      <c r="AB212" s="20"/>
    </row>
    <row r="213" spans="1:28" ht="50" customHeight="1" x14ac:dyDescent="0.15">
      <c r="A213" s="23" t="s">
        <v>1549</v>
      </c>
      <c r="B213" s="95"/>
      <c r="C213" s="22" t="s">
        <v>12</v>
      </c>
      <c r="D213" s="109" t="s">
        <v>209</v>
      </c>
      <c r="E213" s="70" t="s">
        <v>1298</v>
      </c>
      <c r="F213" s="77"/>
      <c r="G213" s="71" t="s">
        <v>167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-</v>
      </c>
      <c r="L213" s="21"/>
      <c r="M213" s="19">
        <f>Z213</f>
        <v>14</v>
      </c>
      <c r="N213" s="20"/>
      <c r="O213" s="118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customHeight="1" x14ac:dyDescent="0.15">
      <c r="A214" s="23" t="s">
        <v>377</v>
      </c>
      <c r="B214" s="95"/>
      <c r="C214" s="22" t="s">
        <v>12</v>
      </c>
      <c r="D214" s="109" t="s">
        <v>419</v>
      </c>
      <c r="E214" s="70" t="s">
        <v>173</v>
      </c>
      <c r="F214" s="77" t="s">
        <v>744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-</v>
      </c>
      <c r="L214" s="21"/>
      <c r="M214" s="19">
        <f t="shared" ref="M214:M234" si="40">Z214</f>
        <v>22</v>
      </c>
      <c r="N214" s="20"/>
      <c r="O214" s="115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378</v>
      </c>
      <c r="B215" s="95"/>
      <c r="C215" s="22" t="s">
        <v>12</v>
      </c>
      <c r="D215" s="109" t="s">
        <v>419</v>
      </c>
      <c r="E215" s="70" t="s">
        <v>174</v>
      </c>
      <c r="F215" s="77" t="s">
        <v>744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-</v>
      </c>
      <c r="L215" s="21"/>
      <c r="M215" s="19">
        <f t="shared" si="40"/>
        <v>22</v>
      </c>
      <c r="N215" s="20"/>
      <c r="O215" s="115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1550</v>
      </c>
      <c r="B216" s="95"/>
      <c r="C216" s="22" t="s">
        <v>12</v>
      </c>
      <c r="D216" s="109" t="s">
        <v>51</v>
      </c>
      <c r="E216" s="70" t="s">
        <v>952</v>
      </c>
      <c r="F216" s="77" t="s">
        <v>739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-</v>
      </c>
      <c r="L216" s="21"/>
      <c r="M216" s="19">
        <f t="shared" si="40"/>
        <v>20</v>
      </c>
      <c r="N216" s="20"/>
      <c r="O216" s="115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1551</v>
      </c>
      <c r="B217" s="95"/>
      <c r="C217" s="22" t="s">
        <v>12</v>
      </c>
      <c r="D217" s="109" t="s">
        <v>51</v>
      </c>
      <c r="E217" s="70" t="s">
        <v>953</v>
      </c>
      <c r="F217" s="77" t="s">
        <v>739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-</v>
      </c>
      <c r="L217" s="21"/>
      <c r="M217" s="19">
        <f t="shared" si="40"/>
        <v>25</v>
      </c>
      <c r="N217" s="20"/>
      <c r="O217" s="118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1552</v>
      </c>
      <c r="B218" s="95"/>
      <c r="C218" s="22" t="s">
        <v>12</v>
      </c>
      <c r="D218" s="109" t="s">
        <v>51</v>
      </c>
      <c r="E218" s="70" t="s">
        <v>953</v>
      </c>
      <c r="F218" s="77" t="s">
        <v>744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-</v>
      </c>
      <c r="L218" s="21"/>
      <c r="M218" s="19">
        <f t="shared" si="40"/>
        <v>25</v>
      </c>
      <c r="N218" s="20"/>
      <c r="O218" s="115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1553</v>
      </c>
      <c r="B219" s="95"/>
      <c r="C219" s="22" t="s">
        <v>12</v>
      </c>
      <c r="D219" s="109" t="s">
        <v>51</v>
      </c>
      <c r="E219" s="70" t="s">
        <v>1325</v>
      </c>
      <c r="F219" s="77" t="s">
        <v>840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-</v>
      </c>
      <c r="L219" s="21"/>
      <c r="M219" s="19">
        <f t="shared" si="40"/>
        <v>30</v>
      </c>
      <c r="N219" s="20"/>
      <c r="O219" s="118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1554</v>
      </c>
      <c r="B220" s="95"/>
      <c r="C220" s="22" t="s">
        <v>12</v>
      </c>
      <c r="D220" s="109" t="s">
        <v>51</v>
      </c>
      <c r="E220" s="70" t="s">
        <v>1325</v>
      </c>
      <c r="F220" s="77" t="s">
        <v>746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-</v>
      </c>
      <c r="L220" s="21"/>
      <c r="M220" s="19">
        <f t="shared" si="40"/>
        <v>30</v>
      </c>
      <c r="N220" s="20"/>
      <c r="O220" s="115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264</v>
      </c>
      <c r="B221" s="95"/>
      <c r="C221" s="22" t="s">
        <v>12</v>
      </c>
      <c r="D221" s="109" t="s">
        <v>51</v>
      </c>
      <c r="E221" s="70" t="s">
        <v>175</v>
      </c>
      <c r="F221" s="77" t="s">
        <v>742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-</v>
      </c>
      <c r="L221" s="21"/>
      <c r="M221" s="19">
        <f t="shared" si="40"/>
        <v>25</v>
      </c>
      <c r="N221" s="20"/>
      <c r="O221" s="115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379</v>
      </c>
      <c r="B222" s="95"/>
      <c r="C222" s="22" t="s">
        <v>12</v>
      </c>
      <c r="D222" s="109" t="s">
        <v>419</v>
      </c>
      <c r="E222" s="70" t="s">
        <v>176</v>
      </c>
      <c r="F222" s="77" t="s">
        <v>745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-</v>
      </c>
      <c r="L222" s="21"/>
      <c r="M222" s="19">
        <f t="shared" si="40"/>
        <v>22</v>
      </c>
      <c r="N222" s="20"/>
      <c r="O222" s="115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1555</v>
      </c>
      <c r="B223" s="95"/>
      <c r="C223" s="22" t="s">
        <v>12</v>
      </c>
      <c r="D223" s="109" t="s">
        <v>51</v>
      </c>
      <c r="E223" s="70" t="s">
        <v>954</v>
      </c>
      <c r="F223" s="77" t="s">
        <v>742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-</v>
      </c>
      <c r="L223" s="21"/>
      <c r="M223" s="19">
        <f t="shared" si="40"/>
        <v>18</v>
      </c>
      <c r="N223" s="20"/>
      <c r="O223" s="118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1556</v>
      </c>
      <c r="B224" s="95"/>
      <c r="C224" s="22" t="s">
        <v>12</v>
      </c>
      <c r="D224" s="109" t="s">
        <v>209</v>
      </c>
      <c r="E224" s="70" t="s">
        <v>955</v>
      </c>
      <c r="F224" s="77"/>
      <c r="G224" s="71" t="s">
        <v>167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-</v>
      </c>
      <c r="L224" s="21"/>
      <c r="M224" s="19">
        <f t="shared" si="40"/>
        <v>15</v>
      </c>
      <c r="N224" s="20"/>
      <c r="O224" s="115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1557</v>
      </c>
      <c r="B225" s="95"/>
      <c r="C225" s="22" t="s">
        <v>12</v>
      </c>
      <c r="D225" s="109" t="s">
        <v>419</v>
      </c>
      <c r="E225" s="70" t="s">
        <v>956</v>
      </c>
      <c r="F225" s="77" t="s">
        <v>744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-</v>
      </c>
      <c r="L225" s="21"/>
      <c r="M225" s="19">
        <f t="shared" si="40"/>
        <v>15</v>
      </c>
      <c r="N225" s="20"/>
      <c r="O225" s="118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15</v>
      </c>
      <c r="AA225" s="20">
        <f t="shared" si="45"/>
        <v>6.2127777777777773</v>
      </c>
      <c r="AB225" s="20"/>
    </row>
    <row r="226" spans="1:28" ht="50" customHeight="1" x14ac:dyDescent="0.15">
      <c r="A226" s="23" t="s">
        <v>1558</v>
      </c>
      <c r="B226" s="95"/>
      <c r="C226" s="22" t="s">
        <v>12</v>
      </c>
      <c r="D226" s="109" t="s">
        <v>419</v>
      </c>
      <c r="E226" s="70" t="s">
        <v>956</v>
      </c>
      <c r="F226" s="77" t="s">
        <v>744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-</v>
      </c>
      <c r="L226" s="21"/>
      <c r="M226" s="19">
        <f t="shared" si="40"/>
        <v>15</v>
      </c>
      <c r="N226" s="20"/>
      <c r="O226" s="115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15</v>
      </c>
      <c r="AA226" s="20">
        <f t="shared" si="45"/>
        <v>6.2127777777777773</v>
      </c>
      <c r="AB226" s="20"/>
    </row>
    <row r="227" spans="1:28" ht="50" customHeight="1" x14ac:dyDescent="0.15">
      <c r="A227" s="23" t="s">
        <v>1559</v>
      </c>
      <c r="B227" s="95"/>
      <c r="C227" s="22" t="s">
        <v>12</v>
      </c>
      <c r="D227" s="109" t="s">
        <v>209</v>
      </c>
      <c r="E227" s="70" t="s">
        <v>841</v>
      </c>
      <c r="F227" s="77"/>
      <c r="G227" s="71" t="s">
        <v>167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-</v>
      </c>
      <c r="L227" s="21"/>
      <c r="M227" s="19">
        <f t="shared" si="40"/>
        <v>15</v>
      </c>
      <c r="N227" s="20"/>
      <c r="O227" s="118">
        <v>2</v>
      </c>
      <c r="P227" s="21">
        <f>SUMIFS(VENTAS[Cantidad],VENTAS[Code],INVENTARIO[[#This Row],[Code]])</f>
        <v>0</v>
      </c>
      <c r="Q227" s="21">
        <f>INVENTARIO[[#This Row],[Entradas]]-INVENTARIO[[#This Row],[Salidas]]</f>
        <v>2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47" t="s">
        <v>1560</v>
      </c>
      <c r="B228" s="95"/>
      <c r="C228" s="22" t="s">
        <v>12</v>
      </c>
      <c r="D228" s="109" t="s">
        <v>209</v>
      </c>
      <c r="E228" s="70" t="s">
        <v>903</v>
      </c>
      <c r="F228" s="77"/>
      <c r="G228" s="71" t="s">
        <v>167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-</v>
      </c>
      <c r="L228" s="21"/>
      <c r="M228" s="19">
        <f t="shared" si="40"/>
        <v>15</v>
      </c>
      <c r="N228" s="20"/>
      <c r="O228" s="115">
        <v>2</v>
      </c>
      <c r="P228" s="21">
        <f>SUMIFS(VENTAS[Cantidad],VENTAS[Code],INVENTARIO[[#This Row],[Code]])</f>
        <v>1</v>
      </c>
      <c r="Q228" s="21">
        <f>INVENTARIO[[#This Row],[Entradas]]-INVENTARIO[[#This Row],[Salidas]]</f>
        <v>1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311</v>
      </c>
      <c r="B229" s="95"/>
      <c r="C229" s="22" t="s">
        <v>12</v>
      </c>
      <c r="D229" s="109" t="s">
        <v>209</v>
      </c>
      <c r="E229" s="70" t="s">
        <v>902</v>
      </c>
      <c r="F229" s="77"/>
      <c r="G229" s="71" t="s">
        <v>167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-</v>
      </c>
      <c r="L229" s="21"/>
      <c r="M229" s="19">
        <f t="shared" si="40"/>
        <v>10</v>
      </c>
      <c r="N229" s="20"/>
      <c r="O229" s="115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1561</v>
      </c>
      <c r="B230" s="95"/>
      <c r="C230" s="22" t="s">
        <v>12</v>
      </c>
      <c r="D230" s="109" t="s">
        <v>419</v>
      </c>
      <c r="E230" s="70" t="s">
        <v>957</v>
      </c>
      <c r="F230" s="77" t="s">
        <v>744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-</v>
      </c>
      <c r="L230" s="21"/>
      <c r="M230" s="19">
        <f t="shared" si="40"/>
        <v>22</v>
      </c>
      <c r="N230" s="20"/>
      <c r="O230" s="115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383</v>
      </c>
      <c r="B231" s="95"/>
      <c r="C231" s="22" t="s">
        <v>12</v>
      </c>
      <c r="D231" s="109" t="s">
        <v>419</v>
      </c>
      <c r="E231" s="70" t="s">
        <v>177</v>
      </c>
      <c r="F231" s="77" t="s">
        <v>742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-</v>
      </c>
      <c r="L231" s="21"/>
      <c r="M231" s="19">
        <f t="shared" si="40"/>
        <v>22</v>
      </c>
      <c r="N231" s="20"/>
      <c r="O231" s="115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1562</v>
      </c>
      <c r="B232" s="95"/>
      <c r="C232" s="22" t="s">
        <v>12</v>
      </c>
      <c r="D232" s="109" t="s">
        <v>419</v>
      </c>
      <c r="E232" s="70" t="s">
        <v>956</v>
      </c>
      <c r="F232" s="77" t="s">
        <v>739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-</v>
      </c>
      <c r="L232" s="21"/>
      <c r="M232" s="19">
        <v>12</v>
      </c>
      <c r="N232" s="20"/>
      <c r="O232" s="115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266</v>
      </c>
      <c r="B233" s="95"/>
      <c r="C233" s="22" t="s">
        <v>12</v>
      </c>
      <c r="D233" s="109" t="s">
        <v>51</v>
      </c>
      <c r="E233" s="70" t="s">
        <v>178</v>
      </c>
      <c r="F233" s="77" t="s">
        <v>740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-</v>
      </c>
      <c r="L233" s="21"/>
      <c r="M233" s="19">
        <f t="shared" si="40"/>
        <v>25</v>
      </c>
      <c r="N233" s="20"/>
      <c r="O233" s="115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1563</v>
      </c>
      <c r="B234" s="95"/>
      <c r="C234" s="22" t="s">
        <v>12</v>
      </c>
      <c r="D234" s="109" t="s">
        <v>51</v>
      </c>
      <c r="E234" s="70" t="s">
        <v>1328</v>
      </c>
      <c r="F234" s="77" t="s">
        <v>742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-</v>
      </c>
      <c r="L234" s="21"/>
      <c r="M234" s="19">
        <f t="shared" si="40"/>
        <v>25</v>
      </c>
      <c r="N234" s="20"/>
      <c r="O234" s="115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407</v>
      </c>
      <c r="B235" s="95"/>
      <c r="C235" s="22" t="s">
        <v>12</v>
      </c>
      <c r="D235" s="109" t="s">
        <v>419</v>
      </c>
      <c r="E235" s="70" t="s">
        <v>843</v>
      </c>
      <c r="F235" s="77" t="s">
        <v>744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-</v>
      </c>
      <c r="L235" s="21"/>
      <c r="M235" s="19">
        <f t="shared" ref="M235:M239" si="46">Z235</f>
        <v>25</v>
      </c>
      <c r="N235" s="20"/>
      <c r="O235" s="115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1564</v>
      </c>
      <c r="B236" s="95"/>
      <c r="C236" s="22" t="s">
        <v>12</v>
      </c>
      <c r="D236" s="109" t="s">
        <v>419</v>
      </c>
      <c r="E236" s="70" t="s">
        <v>1327</v>
      </c>
      <c r="F236" s="77" t="s">
        <v>742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-</v>
      </c>
      <c r="L236" s="21"/>
      <c r="M236" s="19">
        <f t="shared" si="46"/>
        <v>25</v>
      </c>
      <c r="N236" s="20"/>
      <c r="O236" s="115">
        <v>2</v>
      </c>
      <c r="P236" s="21">
        <f>SUMIFS(VENTAS[Cantidad],VENTAS[Code],INVENTARIO[[#This Row],[Code]])</f>
        <v>2</v>
      </c>
      <c r="Q236" s="21">
        <f>INVENTARIO[[#This Row],[Entradas]]-INVENTARIO[[#This Row],[Salidas]]</f>
        <v>0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1565</v>
      </c>
      <c r="B237" s="95"/>
      <c r="C237" s="22" t="s">
        <v>12</v>
      </c>
      <c r="D237" s="109" t="s">
        <v>420</v>
      </c>
      <c r="E237" s="70" t="s">
        <v>958</v>
      </c>
      <c r="F237" s="77" t="s">
        <v>745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-</v>
      </c>
      <c r="L237" s="21"/>
      <c r="M237" s="19">
        <f t="shared" si="46"/>
        <v>25</v>
      </c>
      <c r="N237" s="20"/>
      <c r="O237" s="118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 x14ac:dyDescent="0.15">
      <c r="A238" s="23" t="s">
        <v>409</v>
      </c>
      <c r="B238" s="95"/>
      <c r="C238" s="22" t="s">
        <v>12</v>
      </c>
      <c r="D238" s="109" t="s">
        <v>419</v>
      </c>
      <c r="E238" s="70" t="s">
        <v>842</v>
      </c>
      <c r="F238" s="77" t="s">
        <v>744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-</v>
      </c>
      <c r="L238" s="21"/>
      <c r="M238" s="19">
        <f t="shared" si="46"/>
        <v>25</v>
      </c>
      <c r="N238" s="20"/>
      <c r="O238" s="115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1566</v>
      </c>
      <c r="B239" s="95"/>
      <c r="C239" s="22" t="s">
        <v>12</v>
      </c>
      <c r="D239" s="109" t="s">
        <v>419</v>
      </c>
      <c r="E239" s="70" t="s">
        <v>1299</v>
      </c>
      <c r="F239" s="77" t="s">
        <v>742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-</v>
      </c>
      <c r="L239" s="21"/>
      <c r="M239" s="19">
        <f t="shared" si="46"/>
        <v>25</v>
      </c>
      <c r="N239" s="20"/>
      <c r="O239" s="118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 t="s">
        <v>1567</v>
      </c>
      <c r="B240" s="95"/>
      <c r="C240" s="22" t="s">
        <v>12</v>
      </c>
      <c r="D240" s="109"/>
      <c r="E240" s="70" t="s">
        <v>959</v>
      </c>
      <c r="F240" s="77"/>
      <c r="G240" s="71" t="s">
        <v>167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-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1568</v>
      </c>
      <c r="B241" s="95"/>
      <c r="C241" s="22" t="s">
        <v>12</v>
      </c>
      <c r="D241" s="109" t="s">
        <v>218</v>
      </c>
      <c r="E241" s="70" t="s">
        <v>1326</v>
      </c>
      <c r="F241" s="77" t="s">
        <v>759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-</v>
      </c>
      <c r="L241" s="21"/>
      <c r="M241" s="19">
        <f t="shared" ref="M241:M246" si="52">Z241</f>
        <v>20</v>
      </c>
      <c r="N241" s="20"/>
      <c r="O241" s="118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 x14ac:dyDescent="0.15">
      <c r="A242" s="47" t="s">
        <v>1569</v>
      </c>
      <c r="B242" s="95"/>
      <c r="C242" s="22" t="s">
        <v>12</v>
      </c>
      <c r="D242" s="109" t="s">
        <v>195</v>
      </c>
      <c r="E242" s="70" t="s">
        <v>1254</v>
      </c>
      <c r="F242" s="77" t="s">
        <v>758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-</v>
      </c>
      <c r="L242" s="21"/>
      <c r="M242" s="19">
        <f t="shared" si="52"/>
        <v>1.5</v>
      </c>
      <c r="N242" s="20"/>
      <c r="O242" s="115">
        <v>10</v>
      </c>
      <c r="P242" s="21">
        <f>SUMIFS(VENTAS[Cantidad],VENTAS[Code],INVENTARIO[[#This Row],[Code]])</f>
        <v>0</v>
      </c>
      <c r="Q242" s="21">
        <f>INVENTARIO[[#This Row],[Entradas]]-INVENTARIO[[#This Row],[Salidas]]</f>
        <v>10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 x14ac:dyDescent="0.15">
      <c r="A243" s="48" t="s">
        <v>1570</v>
      </c>
      <c r="B243" s="95"/>
      <c r="C243" s="22" t="s">
        <v>12</v>
      </c>
      <c r="D243" s="109" t="s">
        <v>218</v>
      </c>
      <c r="E243" s="70" t="s">
        <v>960</v>
      </c>
      <c r="F243" s="77" t="s">
        <v>759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-</v>
      </c>
      <c r="L243" s="21"/>
      <c r="M243" s="19">
        <f t="shared" si="52"/>
        <v>25</v>
      </c>
      <c r="N243" s="20"/>
      <c r="O243" s="118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 x14ac:dyDescent="0.15">
      <c r="A244" s="47" t="s">
        <v>1571</v>
      </c>
      <c r="B244" s="95"/>
      <c r="C244" s="22" t="s">
        <v>12</v>
      </c>
      <c r="D244" s="109" t="s">
        <v>211</v>
      </c>
      <c r="E244" s="70" t="s">
        <v>961</v>
      </c>
      <c r="F244" s="77"/>
      <c r="G244" s="71" t="s">
        <v>167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-</v>
      </c>
      <c r="L244" s="21"/>
      <c r="M244" s="19">
        <f t="shared" si="52"/>
        <v>1</v>
      </c>
      <c r="N244" s="20"/>
      <c r="O244" s="115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 x14ac:dyDescent="0.15">
      <c r="A245" s="48" t="s">
        <v>1572</v>
      </c>
      <c r="B245" s="95"/>
      <c r="C245" s="22" t="s">
        <v>12</v>
      </c>
      <c r="D245" s="109" t="s">
        <v>211</v>
      </c>
      <c r="E245" s="70" t="s">
        <v>962</v>
      </c>
      <c r="F245" s="77"/>
      <c r="G245" s="71" t="s">
        <v>167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-</v>
      </c>
      <c r="L245" s="21"/>
      <c r="M245" s="19">
        <f t="shared" si="52"/>
        <v>30</v>
      </c>
      <c r="N245" s="20"/>
      <c r="O245" s="118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 x14ac:dyDescent="0.15">
      <c r="A246" s="47" t="s">
        <v>1573</v>
      </c>
      <c r="B246" s="95"/>
      <c r="C246" s="22" t="s">
        <v>12</v>
      </c>
      <c r="D246" s="109" t="s">
        <v>211</v>
      </c>
      <c r="E246" s="70" t="s">
        <v>963</v>
      </c>
      <c r="F246" s="77"/>
      <c r="G246" s="71" t="s">
        <v>167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-</v>
      </c>
      <c r="L246" s="21"/>
      <c r="M246" s="19">
        <f t="shared" si="52"/>
        <v>1</v>
      </c>
      <c r="N246" s="20"/>
      <c r="O246" s="115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 x14ac:dyDescent="0.15">
      <c r="A247" s="48" t="s">
        <v>1574</v>
      </c>
      <c r="B247" s="95"/>
      <c r="C247" s="22" t="s">
        <v>12</v>
      </c>
      <c r="D247" s="109" t="s">
        <v>211</v>
      </c>
      <c r="E247" s="70" t="s">
        <v>179</v>
      </c>
      <c r="F247" s="77"/>
      <c r="G247" s="71" t="s">
        <v>167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-</v>
      </c>
      <c r="L247" s="21"/>
      <c r="M247" s="19">
        <f t="shared" ref="M247:M250" si="59">Z247</f>
        <v>4</v>
      </c>
      <c r="N247" s="20"/>
      <c r="O247" s="115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47" t="s">
        <v>1575</v>
      </c>
      <c r="B248" s="95"/>
      <c r="C248" s="22" t="s">
        <v>12</v>
      </c>
      <c r="D248" s="109" t="s">
        <v>51</v>
      </c>
      <c r="E248" s="70" t="s">
        <v>901</v>
      </c>
      <c r="F248" s="77" t="s">
        <v>739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-</v>
      </c>
      <c r="L248" s="21"/>
      <c r="M248" s="19">
        <f t="shared" si="59"/>
        <v>20</v>
      </c>
      <c r="N248" s="20"/>
      <c r="O248" s="115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 x14ac:dyDescent="0.15">
      <c r="A249" s="23" t="s">
        <v>1576</v>
      </c>
      <c r="B249" s="95"/>
      <c r="C249" s="22" t="s">
        <v>12</v>
      </c>
      <c r="D249" s="109" t="s">
        <v>195</v>
      </c>
      <c r="E249" s="70" t="s">
        <v>1300</v>
      </c>
      <c r="F249" s="77"/>
      <c r="G249" s="71" t="s">
        <v>167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-</v>
      </c>
      <c r="L249" s="21"/>
      <c r="M249" s="19">
        <f t="shared" si="59"/>
        <v>10</v>
      </c>
      <c r="N249" s="20"/>
      <c r="O249" s="118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 x14ac:dyDescent="0.15">
      <c r="A250" s="23" t="s">
        <v>345</v>
      </c>
      <c r="B250" s="95"/>
      <c r="C250" s="22" t="s">
        <v>12</v>
      </c>
      <c r="D250" s="109" t="s">
        <v>218</v>
      </c>
      <c r="E250" s="70" t="s">
        <v>180</v>
      </c>
      <c r="F250" s="77" t="s">
        <v>761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-</v>
      </c>
      <c r="L250" s="21"/>
      <c r="M250" s="19">
        <f t="shared" si="59"/>
        <v>40</v>
      </c>
      <c r="N250" s="20"/>
      <c r="O250" s="115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 x14ac:dyDescent="0.15">
      <c r="A251" s="23" t="s">
        <v>387</v>
      </c>
      <c r="B251" s="95"/>
      <c r="C251" s="22" t="s">
        <v>12</v>
      </c>
      <c r="D251" s="109" t="s">
        <v>969</v>
      </c>
      <c r="E251" s="70" t="s">
        <v>181</v>
      </c>
      <c r="F251" s="77" t="s">
        <v>742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-</v>
      </c>
      <c r="L251" s="21"/>
      <c r="M251" s="19">
        <f t="shared" ref="M251:M252" si="66">Z251</f>
        <v>19</v>
      </c>
      <c r="N251" s="20"/>
      <c r="O251" s="115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 x14ac:dyDescent="0.15">
      <c r="A252" s="23" t="s">
        <v>1577</v>
      </c>
      <c r="B252" s="95"/>
      <c r="C252" s="22" t="s">
        <v>12</v>
      </c>
      <c r="D252" s="109" t="s">
        <v>53</v>
      </c>
      <c r="E252" s="70" t="s">
        <v>1301</v>
      </c>
      <c r="F252" s="77" t="s">
        <v>742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-</v>
      </c>
      <c r="L252" s="21"/>
      <c r="M252" s="19">
        <f t="shared" si="66"/>
        <v>14</v>
      </c>
      <c r="N252" s="20"/>
      <c r="O252" s="115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 x14ac:dyDescent="0.15">
      <c r="A253" s="23" t="s">
        <v>422</v>
      </c>
      <c r="B253" s="95"/>
      <c r="C253" s="22" t="s">
        <v>12</v>
      </c>
      <c r="D253" s="109" t="s">
        <v>256</v>
      </c>
      <c r="E253" s="70" t="s">
        <v>845</v>
      </c>
      <c r="F253" s="77" t="s">
        <v>844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5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 x14ac:dyDescent="0.15">
      <c r="A254" s="23" t="s">
        <v>1578</v>
      </c>
      <c r="B254" s="95"/>
      <c r="C254" s="22" t="s">
        <v>12</v>
      </c>
      <c r="D254" s="109" t="s">
        <v>969</v>
      </c>
      <c r="E254" s="70" t="s">
        <v>964</v>
      </c>
      <c r="F254" s="77" t="s">
        <v>739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-</v>
      </c>
      <c r="L254" s="21"/>
      <c r="M254" s="19">
        <f t="shared" si="73"/>
        <v>15</v>
      </c>
      <c r="N254" s="20"/>
      <c r="O254" s="115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 x14ac:dyDescent="0.15">
      <c r="A255" s="23" t="s">
        <v>346</v>
      </c>
      <c r="B255" s="95"/>
      <c r="C255" s="22" t="s">
        <v>12</v>
      </c>
      <c r="D255" s="109" t="s">
        <v>218</v>
      </c>
      <c r="E255" s="70" t="s">
        <v>846</v>
      </c>
      <c r="F255" s="77" t="s">
        <v>847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-</v>
      </c>
      <c r="L255" s="21"/>
      <c r="M255" s="19">
        <f t="shared" si="73"/>
        <v>40</v>
      </c>
      <c r="N255" s="20"/>
      <c r="O255" s="115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 x14ac:dyDescent="0.15">
      <c r="A256" s="23" t="s">
        <v>389</v>
      </c>
      <c r="B256" s="95"/>
      <c r="C256" s="22" t="s">
        <v>12</v>
      </c>
      <c r="D256" s="109" t="s">
        <v>939</v>
      </c>
      <c r="E256" s="70" t="s">
        <v>182</v>
      </c>
      <c r="F256" s="78" t="s">
        <v>739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-</v>
      </c>
      <c r="L256" s="21"/>
      <c r="M256" s="19">
        <f t="shared" si="73"/>
        <v>17</v>
      </c>
      <c r="N256" s="20"/>
      <c r="O256" s="115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 x14ac:dyDescent="0.15">
      <c r="A257" s="23" t="s">
        <v>1579</v>
      </c>
      <c r="B257" s="95"/>
      <c r="C257" s="22" t="s">
        <v>12</v>
      </c>
      <c r="D257" s="109" t="s">
        <v>218</v>
      </c>
      <c r="E257" s="70" t="s">
        <v>848</v>
      </c>
      <c r="F257" s="76" t="s">
        <v>761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-</v>
      </c>
      <c r="L257" s="21"/>
      <c r="M257" s="19">
        <f t="shared" si="73"/>
        <v>38</v>
      </c>
      <c r="N257" s="20"/>
      <c r="O257" s="118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1580</v>
      </c>
      <c r="B258" s="95"/>
      <c r="C258" s="22" t="s">
        <v>12</v>
      </c>
      <c r="D258" s="109" t="s">
        <v>51</v>
      </c>
      <c r="E258" s="70" t="s">
        <v>849</v>
      </c>
      <c r="F258" s="77" t="s">
        <v>739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-</v>
      </c>
      <c r="L258" s="21"/>
      <c r="M258" s="19">
        <f t="shared" si="73"/>
        <v>45</v>
      </c>
      <c r="N258" s="20"/>
      <c r="O258" s="115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 x14ac:dyDescent="0.15">
      <c r="A259" s="23" t="s">
        <v>1581</v>
      </c>
      <c r="B259" s="95"/>
      <c r="C259" s="22" t="s">
        <v>12</v>
      </c>
      <c r="D259" s="109" t="s">
        <v>969</v>
      </c>
      <c r="E259" s="70" t="s">
        <v>850</v>
      </c>
      <c r="F259" s="77" t="s">
        <v>739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-</v>
      </c>
      <c r="L259" s="21"/>
      <c r="M259" s="19">
        <f t="shared" si="73"/>
        <v>15</v>
      </c>
      <c r="N259" s="20"/>
      <c r="O259" s="118">
        <v>1</v>
      </c>
      <c r="P259" s="21">
        <f>SUMIFS(VENTAS[Cantidad],VENTAS[Code],INVENTARIO[[#This Row],[Code]])</f>
        <v>0</v>
      </c>
      <c r="Q259" s="21">
        <f>INVENTARIO[[#This Row],[Entradas]]-INVENTARIO[[#This Row],[Salidas]]</f>
        <v>1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15</v>
      </c>
      <c r="AA259" s="20">
        <f t="shared" si="78"/>
        <v>8.3344444444444434</v>
      </c>
      <c r="AB259" s="20"/>
    </row>
    <row r="260" spans="1:28" ht="50" customHeight="1" x14ac:dyDescent="0.15">
      <c r="A260" s="23" t="s">
        <v>1582</v>
      </c>
      <c r="B260" s="95"/>
      <c r="C260" s="22" t="s">
        <v>12</v>
      </c>
      <c r="D260" s="109" t="s">
        <v>51</v>
      </c>
      <c r="E260" s="70" t="s">
        <v>1302</v>
      </c>
      <c r="F260" s="77" t="s">
        <v>739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-</v>
      </c>
      <c r="L260" s="21"/>
      <c r="M260" s="19">
        <f t="shared" si="73"/>
        <v>45</v>
      </c>
      <c r="N260" s="20"/>
      <c r="O260" s="115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269</v>
      </c>
      <c r="B261" s="95"/>
      <c r="C261" s="22" t="s">
        <v>12</v>
      </c>
      <c r="D261" s="109" t="s">
        <v>51</v>
      </c>
      <c r="E261" s="70" t="s">
        <v>219</v>
      </c>
      <c r="F261" s="77" t="s">
        <v>742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-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270</v>
      </c>
      <c r="B262" s="95"/>
      <c r="C262" s="22" t="s">
        <v>12</v>
      </c>
      <c r="D262" s="109" t="s">
        <v>51</v>
      </c>
      <c r="E262" s="70" t="s">
        <v>220</v>
      </c>
      <c r="F262" s="77" t="s">
        <v>739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-</v>
      </c>
      <c r="L262" s="21"/>
      <c r="M262" s="19">
        <f t="shared" ref="M262:M283" si="79">Z262</f>
        <v>15</v>
      </c>
      <c r="N262" s="20"/>
      <c r="O262" s="115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271</v>
      </c>
      <c r="B263" s="95"/>
      <c r="C263" s="22" t="s">
        <v>12</v>
      </c>
      <c r="D263" s="109" t="s">
        <v>51</v>
      </c>
      <c r="E263" s="70" t="s">
        <v>221</v>
      </c>
      <c r="F263" s="77" t="s">
        <v>745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-</v>
      </c>
      <c r="L263" s="21"/>
      <c r="M263" s="19">
        <f t="shared" si="79"/>
        <v>15</v>
      </c>
      <c r="N263" s="20"/>
      <c r="O263" s="115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272</v>
      </c>
      <c r="B264" s="95"/>
      <c r="C264" s="22" t="s">
        <v>12</v>
      </c>
      <c r="D264" s="109" t="s">
        <v>51</v>
      </c>
      <c r="E264" s="70" t="s">
        <v>222</v>
      </c>
      <c r="F264" s="77" t="s">
        <v>744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-</v>
      </c>
      <c r="L264" s="21"/>
      <c r="M264" s="19">
        <f t="shared" si="79"/>
        <v>15</v>
      </c>
      <c r="N264" s="20"/>
      <c r="O264" s="115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273</v>
      </c>
      <c r="B265" s="95"/>
      <c r="C265" s="22" t="s">
        <v>12</v>
      </c>
      <c r="D265" s="109" t="s">
        <v>51</v>
      </c>
      <c r="E265" s="70" t="s">
        <v>223</v>
      </c>
      <c r="F265" s="77" t="s">
        <v>742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-</v>
      </c>
      <c r="L265" s="21"/>
      <c r="M265" s="19">
        <f t="shared" si="79"/>
        <v>15</v>
      </c>
      <c r="N265" s="20"/>
      <c r="O265" s="115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274</v>
      </c>
      <c r="B266" s="95"/>
      <c r="C266" s="22" t="s">
        <v>12</v>
      </c>
      <c r="D266" s="109" t="s">
        <v>51</v>
      </c>
      <c r="E266" s="70" t="s">
        <v>224</v>
      </c>
      <c r="F266" s="77" t="s">
        <v>739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-</v>
      </c>
      <c r="L266" s="21"/>
      <c r="M266" s="19">
        <f t="shared" si="79"/>
        <v>15</v>
      </c>
      <c r="N266" s="20"/>
      <c r="O266" s="115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 x14ac:dyDescent="0.15">
      <c r="A267" s="23" t="s">
        <v>460</v>
      </c>
      <c r="B267" s="95"/>
      <c r="C267" s="22" t="s">
        <v>12</v>
      </c>
      <c r="D267" s="109" t="s">
        <v>53</v>
      </c>
      <c r="E267" s="70" t="s">
        <v>225</v>
      </c>
      <c r="F267" s="77" t="s">
        <v>742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-</v>
      </c>
      <c r="L267" s="21"/>
      <c r="M267" s="19">
        <f t="shared" si="79"/>
        <v>10</v>
      </c>
      <c r="N267" s="20"/>
      <c r="O267" s="115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 x14ac:dyDescent="0.15">
      <c r="A268" s="23" t="s">
        <v>317</v>
      </c>
      <c r="B268" s="95"/>
      <c r="C268" s="22" t="s">
        <v>12</v>
      </c>
      <c r="D268" s="109" t="s">
        <v>53</v>
      </c>
      <c r="E268" s="70" t="s">
        <v>226</v>
      </c>
      <c r="F268" s="77" t="s">
        <v>739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-</v>
      </c>
      <c r="L268" s="21"/>
      <c r="M268" s="19">
        <f t="shared" si="79"/>
        <v>10</v>
      </c>
      <c r="N268" s="20"/>
      <c r="O268" s="115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 x14ac:dyDescent="0.15">
      <c r="A269" s="23" t="s">
        <v>318</v>
      </c>
      <c r="B269" s="95"/>
      <c r="C269" s="22" t="s">
        <v>12</v>
      </c>
      <c r="D269" s="109" t="s">
        <v>53</v>
      </c>
      <c r="E269" s="70" t="s">
        <v>965</v>
      </c>
      <c r="F269" s="77" t="s">
        <v>742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5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 x14ac:dyDescent="0.15">
      <c r="A270" s="23" t="s">
        <v>319</v>
      </c>
      <c r="B270" s="95"/>
      <c r="C270" s="22" t="s">
        <v>12</v>
      </c>
      <c r="D270" s="109" t="s">
        <v>53</v>
      </c>
      <c r="E270" s="70" t="s">
        <v>900</v>
      </c>
      <c r="F270" s="77" t="s">
        <v>744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-</v>
      </c>
      <c r="L270" s="21"/>
      <c r="M270" s="19">
        <f t="shared" si="79"/>
        <v>10</v>
      </c>
      <c r="N270" s="20"/>
      <c r="O270" s="115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 x14ac:dyDescent="0.15">
      <c r="A271" s="23" t="s">
        <v>1583</v>
      </c>
      <c r="B271" s="95"/>
      <c r="C271" s="22" t="s">
        <v>12</v>
      </c>
      <c r="D271" s="109" t="s">
        <v>53</v>
      </c>
      <c r="E271" s="70" t="s">
        <v>852</v>
      </c>
      <c r="F271" s="77" t="s">
        <v>739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-</v>
      </c>
      <c r="L271" s="21"/>
      <c r="M271" s="19">
        <f t="shared" si="79"/>
        <v>9</v>
      </c>
      <c r="N271" s="20"/>
      <c r="O271" s="118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 x14ac:dyDescent="0.15">
      <c r="A272" s="23" t="s">
        <v>1584</v>
      </c>
      <c r="B272" s="95"/>
      <c r="C272" s="22" t="s">
        <v>12</v>
      </c>
      <c r="D272" s="109" t="s">
        <v>53</v>
      </c>
      <c r="E272" s="70" t="s">
        <v>852</v>
      </c>
      <c r="F272" s="77" t="s">
        <v>742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-</v>
      </c>
      <c r="L272" s="21"/>
      <c r="M272" s="19">
        <f t="shared" si="79"/>
        <v>9</v>
      </c>
      <c r="N272" s="20"/>
      <c r="O272" s="115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 x14ac:dyDescent="0.15">
      <c r="A273" s="23" t="s">
        <v>1585</v>
      </c>
      <c r="B273" s="95"/>
      <c r="C273" s="22" t="s">
        <v>12</v>
      </c>
      <c r="D273" s="109" t="s">
        <v>53</v>
      </c>
      <c r="E273" s="70" t="s">
        <v>899</v>
      </c>
      <c r="F273" s="77" t="s">
        <v>739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-</v>
      </c>
      <c r="L273" s="21"/>
      <c r="M273" s="19">
        <f t="shared" si="79"/>
        <v>12</v>
      </c>
      <c r="N273" s="20"/>
      <c r="O273" s="118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 x14ac:dyDescent="0.15">
      <c r="A274" s="23" t="s">
        <v>323</v>
      </c>
      <c r="B274" s="95"/>
      <c r="C274" s="22" t="s">
        <v>12</v>
      </c>
      <c r="D274" s="109" t="s">
        <v>53</v>
      </c>
      <c r="E274" s="70" t="s">
        <v>227</v>
      </c>
      <c r="F274" s="77" t="s">
        <v>742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-</v>
      </c>
      <c r="L274" s="21"/>
      <c r="M274" s="19">
        <f t="shared" si="79"/>
        <v>12</v>
      </c>
      <c r="N274" s="20"/>
      <c r="O274" s="115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 x14ac:dyDescent="0.15">
      <c r="A275" s="23" t="s">
        <v>324</v>
      </c>
      <c r="B275" s="95"/>
      <c r="C275" s="22" t="s">
        <v>12</v>
      </c>
      <c r="D275" s="109" t="s">
        <v>53</v>
      </c>
      <c r="E275" s="70" t="s">
        <v>228</v>
      </c>
      <c r="F275" s="77" t="s">
        <v>744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-</v>
      </c>
      <c r="L275" s="21"/>
      <c r="M275" s="19">
        <f t="shared" si="79"/>
        <v>9</v>
      </c>
      <c r="N275" s="20"/>
      <c r="O275" s="115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 x14ac:dyDescent="0.15">
      <c r="A276" s="23" t="s">
        <v>1586</v>
      </c>
      <c r="B276" s="95"/>
      <c r="C276" s="22" t="s">
        <v>12</v>
      </c>
      <c r="D276" s="109" t="s">
        <v>53</v>
      </c>
      <c r="E276" s="70" t="s">
        <v>852</v>
      </c>
      <c r="F276" s="77" t="s">
        <v>739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-</v>
      </c>
      <c r="L276" s="21"/>
      <c r="M276" s="19">
        <f t="shared" si="79"/>
        <v>9</v>
      </c>
      <c r="N276" s="20"/>
      <c r="O276" s="115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 x14ac:dyDescent="0.15">
      <c r="A277" s="23" t="s">
        <v>1587</v>
      </c>
      <c r="B277" s="95"/>
      <c r="C277" s="22" t="s">
        <v>12</v>
      </c>
      <c r="D277" s="109" t="s">
        <v>53</v>
      </c>
      <c r="E277" s="70" t="s">
        <v>852</v>
      </c>
      <c r="F277" s="77" t="s">
        <v>742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-</v>
      </c>
      <c r="L277" s="21"/>
      <c r="M277" s="19">
        <f t="shared" si="79"/>
        <v>9</v>
      </c>
      <c r="N277" s="20"/>
      <c r="O277" s="118">
        <v>3</v>
      </c>
      <c r="P277" s="21">
        <f>SUMIFS(VENTAS[Cantidad],VENTAS[Code],INVENTARIO[[#This Row],[Code]])</f>
        <v>0</v>
      </c>
      <c r="Q277" s="21">
        <f>INVENTARIO[[#This Row],[Entradas]]-INVENTARIO[[#This Row],[Salidas]]</f>
        <v>3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 x14ac:dyDescent="0.15">
      <c r="A278" s="23" t="s">
        <v>1588</v>
      </c>
      <c r="B278" s="95"/>
      <c r="C278" s="22" t="s">
        <v>12</v>
      </c>
      <c r="D278" s="109" t="s">
        <v>53</v>
      </c>
      <c r="E278" s="70" t="s">
        <v>852</v>
      </c>
      <c r="F278" s="77" t="s">
        <v>744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-</v>
      </c>
      <c r="L278" s="21"/>
      <c r="M278" s="19">
        <f t="shared" si="79"/>
        <v>9</v>
      </c>
      <c r="N278" s="20"/>
      <c r="O278" s="115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 x14ac:dyDescent="0.15">
      <c r="A279" s="23" t="s">
        <v>1589</v>
      </c>
      <c r="B279" s="95"/>
      <c r="C279" s="22" t="s">
        <v>12</v>
      </c>
      <c r="D279" s="109" t="s">
        <v>53</v>
      </c>
      <c r="E279" s="70" t="s">
        <v>898</v>
      </c>
      <c r="F279" s="77" t="s">
        <v>739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-</v>
      </c>
      <c r="L279" s="21"/>
      <c r="M279" s="19">
        <f t="shared" si="79"/>
        <v>9</v>
      </c>
      <c r="N279" s="20"/>
      <c r="O279" s="118">
        <v>3</v>
      </c>
      <c r="P279" s="21">
        <f>SUMIFS(VENTAS[Cantidad],VENTAS[Code],INVENTARIO[[#This Row],[Code]])</f>
        <v>0</v>
      </c>
      <c r="Q279" s="21">
        <f>INVENTARIO[[#This Row],[Entradas]]-INVENTARIO[[#This Row],[Salidas]]</f>
        <v>3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 x14ac:dyDescent="0.15">
      <c r="A280" s="23" t="s">
        <v>1590</v>
      </c>
      <c r="B280" s="95"/>
      <c r="C280" s="22" t="s">
        <v>12</v>
      </c>
      <c r="D280" s="109" t="s">
        <v>53</v>
      </c>
      <c r="E280" s="70" t="s">
        <v>898</v>
      </c>
      <c r="F280" s="77" t="s">
        <v>742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-</v>
      </c>
      <c r="L280" s="21"/>
      <c r="M280" s="19">
        <f t="shared" si="79"/>
        <v>9</v>
      </c>
      <c r="N280" s="20"/>
      <c r="O280" s="115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 x14ac:dyDescent="0.15">
      <c r="A281" s="23" t="s">
        <v>1591</v>
      </c>
      <c r="B281" s="95"/>
      <c r="C281" s="22" t="s">
        <v>12</v>
      </c>
      <c r="D281" s="109" t="s">
        <v>53</v>
      </c>
      <c r="E281" s="70" t="s">
        <v>898</v>
      </c>
      <c r="F281" s="77" t="s">
        <v>744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-</v>
      </c>
      <c r="L281" s="21"/>
      <c r="M281" s="19">
        <f t="shared" si="79"/>
        <v>9</v>
      </c>
      <c r="N281" s="20"/>
      <c r="O281" s="118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1592</v>
      </c>
      <c r="B282" s="95"/>
      <c r="C282" s="22" t="s">
        <v>12</v>
      </c>
      <c r="D282" s="109" t="s">
        <v>51</v>
      </c>
      <c r="E282" s="70" t="s">
        <v>897</v>
      </c>
      <c r="F282" s="77" t="s">
        <v>739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-</v>
      </c>
      <c r="L282" s="21"/>
      <c r="M282" s="19">
        <f t="shared" si="79"/>
        <v>20</v>
      </c>
      <c r="N282" s="20"/>
      <c r="O282" s="115">
        <v>4</v>
      </c>
      <c r="P282" s="21">
        <f>SUMIFS(VENTAS[Cantidad],VENTAS[Code],INVENTARIO[[#This Row],[Code]])</f>
        <v>1</v>
      </c>
      <c r="Q282" s="21">
        <f>INVENTARIO[[#This Row],[Entradas]]-INVENTARIO[[#This Row],[Salidas]]</f>
        <v>3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1593</v>
      </c>
      <c r="B283" s="95"/>
      <c r="C283" s="22" t="s">
        <v>12</v>
      </c>
      <c r="D283" s="109" t="s">
        <v>51</v>
      </c>
      <c r="E283" s="70" t="s">
        <v>897</v>
      </c>
      <c r="F283" s="77" t="s">
        <v>742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-</v>
      </c>
      <c r="L283" s="21"/>
      <c r="M283" s="19">
        <f t="shared" si="79"/>
        <v>20</v>
      </c>
      <c r="N283" s="20"/>
      <c r="O283" s="118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1594</v>
      </c>
      <c r="B284" s="95"/>
      <c r="C284" s="22" t="s">
        <v>12</v>
      </c>
      <c r="D284" s="109" t="s">
        <v>51</v>
      </c>
      <c r="E284" s="70" t="s">
        <v>897</v>
      </c>
      <c r="F284" s="77" t="s">
        <v>744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-</v>
      </c>
      <c r="L284" s="21"/>
      <c r="M284" s="19">
        <f t="shared" ref="M284:M303" si="86">Z284</f>
        <v>20</v>
      </c>
      <c r="N284" s="20"/>
      <c r="O284" s="115">
        <v>4</v>
      </c>
      <c r="P284" s="21">
        <f>SUMIFS(VENTAS[Cantidad],VENTAS[Code],INVENTARIO[[#This Row],[Code]])</f>
        <v>0</v>
      </c>
      <c r="Q284" s="21">
        <f>INVENTARIO[[#This Row],[Entradas]]-INVENTARIO[[#This Row],[Salidas]]</f>
        <v>4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278</v>
      </c>
      <c r="B285" s="95"/>
      <c r="C285" s="22" t="s">
        <v>12</v>
      </c>
      <c r="D285" s="109" t="s">
        <v>51</v>
      </c>
      <c r="E285" s="70" t="s">
        <v>229</v>
      </c>
      <c r="F285" s="77" t="s">
        <v>745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-</v>
      </c>
      <c r="L285" s="21"/>
      <c r="M285" s="19">
        <f t="shared" si="86"/>
        <v>20</v>
      </c>
      <c r="N285" s="20"/>
      <c r="O285" s="115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 x14ac:dyDescent="0.15">
      <c r="A286" s="23" t="s">
        <v>1595</v>
      </c>
      <c r="B286" s="95"/>
      <c r="C286" s="22" t="s">
        <v>12</v>
      </c>
      <c r="D286" s="109" t="s">
        <v>53</v>
      </c>
      <c r="E286" s="70" t="s">
        <v>896</v>
      </c>
      <c r="F286" s="77" t="s">
        <v>742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-</v>
      </c>
      <c r="L286" s="21"/>
      <c r="M286" s="19">
        <f t="shared" si="86"/>
        <v>9</v>
      </c>
      <c r="N286" s="20"/>
      <c r="O286" s="115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279</v>
      </c>
      <c r="B287" s="95"/>
      <c r="C287" s="22" t="s">
        <v>12</v>
      </c>
      <c r="D287" s="109" t="s">
        <v>51</v>
      </c>
      <c r="E287" s="70" t="s">
        <v>230</v>
      </c>
      <c r="F287" s="77" t="s">
        <v>745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-</v>
      </c>
      <c r="L287" s="21"/>
      <c r="M287" s="19">
        <f t="shared" si="86"/>
        <v>20</v>
      </c>
      <c r="N287" s="20"/>
      <c r="O287" s="115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280</v>
      </c>
      <c r="B288" s="95"/>
      <c r="C288" s="22" t="s">
        <v>12</v>
      </c>
      <c r="D288" s="109" t="s">
        <v>51</v>
      </c>
      <c r="E288" s="70" t="s">
        <v>231</v>
      </c>
      <c r="F288" s="77" t="s">
        <v>745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-</v>
      </c>
      <c r="L288" s="21"/>
      <c r="M288" s="19">
        <f t="shared" si="86"/>
        <v>20</v>
      </c>
      <c r="N288" s="20"/>
      <c r="O288" s="115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 x14ac:dyDescent="0.15">
      <c r="A289" s="23" t="s">
        <v>1596</v>
      </c>
      <c r="B289" s="95"/>
      <c r="C289" s="22" t="s">
        <v>12</v>
      </c>
      <c r="D289" s="109" t="s">
        <v>53</v>
      </c>
      <c r="E289" s="70" t="s">
        <v>895</v>
      </c>
      <c r="F289" s="77" t="s">
        <v>742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-</v>
      </c>
      <c r="L289" s="21"/>
      <c r="M289" s="19">
        <f t="shared" si="86"/>
        <v>9</v>
      </c>
      <c r="N289" s="20"/>
      <c r="O289" s="118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 x14ac:dyDescent="0.15">
      <c r="A290" s="23" t="s">
        <v>1597</v>
      </c>
      <c r="B290" s="95"/>
      <c r="C290" s="22" t="s">
        <v>12</v>
      </c>
      <c r="D290" s="109" t="s">
        <v>53</v>
      </c>
      <c r="E290" s="70" t="s">
        <v>895</v>
      </c>
      <c r="F290" s="77" t="s">
        <v>739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-</v>
      </c>
      <c r="L290" s="21"/>
      <c r="M290" s="19">
        <f t="shared" si="86"/>
        <v>9</v>
      </c>
      <c r="N290" s="20"/>
      <c r="O290" s="115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 x14ac:dyDescent="0.15">
      <c r="A291" s="23" t="s">
        <v>1598</v>
      </c>
      <c r="B291" s="95"/>
      <c r="C291" s="22" t="s">
        <v>12</v>
      </c>
      <c r="D291" s="109" t="s">
        <v>195</v>
      </c>
      <c r="E291" s="70" t="s">
        <v>851</v>
      </c>
      <c r="F291" s="77"/>
      <c r="G291" s="71" t="s">
        <v>167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-</v>
      </c>
      <c r="L291" s="21"/>
      <c r="M291" s="19">
        <f t="shared" si="86"/>
        <v>10</v>
      </c>
      <c r="N291" s="20"/>
      <c r="O291" s="118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1599</v>
      </c>
      <c r="B292" s="95"/>
      <c r="C292" s="22" t="s">
        <v>12</v>
      </c>
      <c r="D292" s="109" t="s">
        <v>51</v>
      </c>
      <c r="E292" s="70" t="s">
        <v>966</v>
      </c>
      <c r="F292" s="77" t="s">
        <v>739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-</v>
      </c>
      <c r="L292" s="21"/>
      <c r="M292" s="19">
        <f t="shared" si="86"/>
        <v>18</v>
      </c>
      <c r="N292" s="20"/>
      <c r="O292" s="115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282</v>
      </c>
      <c r="B293" s="95"/>
      <c r="C293" s="22" t="s">
        <v>12</v>
      </c>
      <c r="D293" s="109" t="s">
        <v>51</v>
      </c>
      <c r="E293" s="70" t="s">
        <v>232</v>
      </c>
      <c r="F293" s="77" t="s">
        <v>745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-</v>
      </c>
      <c r="L293" s="21"/>
      <c r="M293" s="19">
        <f t="shared" si="86"/>
        <v>20</v>
      </c>
      <c r="N293" s="20"/>
      <c r="O293" s="115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283</v>
      </c>
      <c r="B294" s="95"/>
      <c r="C294" s="22" t="s">
        <v>12</v>
      </c>
      <c r="D294" s="109" t="s">
        <v>51</v>
      </c>
      <c r="E294" s="70" t="s">
        <v>233</v>
      </c>
      <c r="F294" s="77" t="s">
        <v>745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-</v>
      </c>
      <c r="L294" s="21"/>
      <c r="M294" s="19">
        <f t="shared" si="86"/>
        <v>20</v>
      </c>
      <c r="N294" s="20"/>
      <c r="O294" s="115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284</v>
      </c>
      <c r="B295" s="95"/>
      <c r="C295" s="22" t="s">
        <v>12</v>
      </c>
      <c r="D295" s="109" t="s">
        <v>51</v>
      </c>
      <c r="E295" s="70" t="s">
        <v>234</v>
      </c>
      <c r="F295" s="77" t="s">
        <v>745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5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50" t="s">
        <v>1600</v>
      </c>
      <c r="B296" s="95"/>
      <c r="C296" s="22" t="s">
        <v>12</v>
      </c>
      <c r="D296" s="109" t="s">
        <v>51</v>
      </c>
      <c r="E296" s="70" t="s">
        <v>894</v>
      </c>
      <c r="F296" s="77" t="s">
        <v>739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-</v>
      </c>
      <c r="L296" s="21"/>
      <c r="M296" s="19">
        <f t="shared" si="86"/>
        <v>18</v>
      </c>
      <c r="N296" s="20"/>
      <c r="O296" s="115">
        <v>3</v>
      </c>
      <c r="P296" s="21">
        <f>SUMIFS(VENTAS[Cantidad],VENTAS[Code],INVENTARIO[[#This Row],[Code]])</f>
        <v>0</v>
      </c>
      <c r="Q296" s="21">
        <f>INVENTARIO[[#This Row],[Entradas]]-INVENTARIO[[#This Row],[Salidas]]</f>
        <v>3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8" t="s">
        <v>1601</v>
      </c>
      <c r="B297" s="95"/>
      <c r="C297" s="22" t="s">
        <v>12</v>
      </c>
      <c r="D297" s="109" t="s">
        <v>51</v>
      </c>
      <c r="E297" s="70" t="s">
        <v>893</v>
      </c>
      <c r="F297" s="77" t="s">
        <v>742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-</v>
      </c>
      <c r="L297" s="21"/>
      <c r="M297" s="19">
        <f t="shared" si="86"/>
        <v>18</v>
      </c>
      <c r="N297" s="20"/>
      <c r="O297" s="118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1602</v>
      </c>
      <c r="B298" s="95"/>
      <c r="C298" s="22" t="s">
        <v>12</v>
      </c>
      <c r="D298" s="109" t="s">
        <v>51</v>
      </c>
      <c r="E298" s="70" t="s">
        <v>892</v>
      </c>
      <c r="F298" s="77" t="s">
        <v>739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-</v>
      </c>
      <c r="L298" s="21"/>
      <c r="M298" s="19">
        <f t="shared" si="86"/>
        <v>18</v>
      </c>
      <c r="N298" s="20"/>
      <c r="O298" s="115">
        <v>3</v>
      </c>
      <c r="P298" s="21">
        <f>SUMIFS(VENTAS[Cantidad],VENTAS[Code],INVENTARIO[[#This Row],[Code]])</f>
        <v>0</v>
      </c>
      <c r="Q298" s="21">
        <f>INVENTARIO[[#This Row],[Entradas]]-INVENTARIO[[#This Row],[Salidas]]</f>
        <v>3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288</v>
      </c>
      <c r="B299" s="95"/>
      <c r="C299" s="22" t="s">
        <v>12</v>
      </c>
      <c r="D299" s="109" t="s">
        <v>51</v>
      </c>
      <c r="E299" s="70" t="s">
        <v>892</v>
      </c>
      <c r="F299" s="77" t="s">
        <v>742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8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1603</v>
      </c>
      <c r="B300" s="95"/>
      <c r="C300" s="22" t="s">
        <v>12</v>
      </c>
      <c r="D300" s="109" t="s">
        <v>51</v>
      </c>
      <c r="E300" s="70" t="s">
        <v>892</v>
      </c>
      <c r="F300" s="77" t="s">
        <v>745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-</v>
      </c>
      <c r="L300" s="21"/>
      <c r="M300" s="19">
        <f t="shared" si="86"/>
        <v>18</v>
      </c>
      <c r="N300" s="20"/>
      <c r="O300" s="115">
        <v>3</v>
      </c>
      <c r="P300" s="21">
        <f>SUMIFS(VENTAS[Cantidad],VENTAS[Code],INVENTARIO[[#This Row],[Code]])</f>
        <v>0</v>
      </c>
      <c r="Q300" s="21">
        <f>INVENTARIO[[#This Row],[Entradas]]-INVENTARIO[[#This Row],[Salidas]]</f>
        <v>3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1604</v>
      </c>
      <c r="B301" s="95"/>
      <c r="C301" s="22" t="s">
        <v>12</v>
      </c>
      <c r="D301" s="109" t="s">
        <v>51</v>
      </c>
      <c r="E301" s="70" t="s">
        <v>891</v>
      </c>
      <c r="F301" s="77" t="s">
        <v>739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-</v>
      </c>
      <c r="L301" s="21"/>
      <c r="M301" s="19">
        <f t="shared" si="86"/>
        <v>18</v>
      </c>
      <c r="N301" s="20"/>
      <c r="O301" s="118">
        <v>4</v>
      </c>
      <c r="P301" s="21">
        <f>SUMIFS(VENTAS[Cantidad],VENTAS[Code],INVENTARIO[[#This Row],[Code]])</f>
        <v>1</v>
      </c>
      <c r="Q301" s="21">
        <f>INVENTARIO[[#This Row],[Entradas]]-INVENTARIO[[#This Row],[Salidas]]</f>
        <v>3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1605</v>
      </c>
      <c r="B302" s="95"/>
      <c r="C302" s="22" t="s">
        <v>12</v>
      </c>
      <c r="D302" s="109" t="s">
        <v>51</v>
      </c>
      <c r="E302" s="70" t="s">
        <v>891</v>
      </c>
      <c r="F302" s="77" t="s">
        <v>742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-</v>
      </c>
      <c r="L302" s="21"/>
      <c r="M302" s="19">
        <f t="shared" si="86"/>
        <v>18</v>
      </c>
      <c r="N302" s="20"/>
      <c r="O302" s="115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292</v>
      </c>
      <c r="B303" s="95"/>
      <c r="C303" s="22" t="s">
        <v>12</v>
      </c>
      <c r="D303" s="109" t="s">
        <v>51</v>
      </c>
      <c r="E303" s="70" t="s">
        <v>235</v>
      </c>
      <c r="F303" s="77" t="s">
        <v>745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-</v>
      </c>
      <c r="L303" s="21"/>
      <c r="M303" s="19">
        <f t="shared" si="86"/>
        <v>15</v>
      </c>
      <c r="N303" s="20"/>
      <c r="O303" s="115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1606</v>
      </c>
      <c r="B304" s="95"/>
      <c r="C304" s="22" t="s">
        <v>12</v>
      </c>
      <c r="D304" s="109" t="s">
        <v>51</v>
      </c>
      <c r="E304" s="70" t="s">
        <v>890</v>
      </c>
      <c r="F304" s="77" t="s">
        <v>742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-</v>
      </c>
      <c r="L304" s="21"/>
      <c r="M304" s="19">
        <f t="shared" ref="M304:M322" si="92">Z304</f>
        <v>18</v>
      </c>
      <c r="N304" s="20"/>
      <c r="O304" s="115">
        <v>4</v>
      </c>
      <c r="P304" s="21">
        <f>SUMIFS(VENTAS[Cantidad],VENTAS[Code],INVENTARIO[[#This Row],[Code]])</f>
        <v>0</v>
      </c>
      <c r="Q304" s="21">
        <f>INVENTARIO[[#This Row],[Entradas]]-INVENTARIO[[#This Row],[Salidas]]</f>
        <v>4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1607</v>
      </c>
      <c r="B305" s="95"/>
      <c r="C305" s="22" t="s">
        <v>12</v>
      </c>
      <c r="D305" s="109" t="s">
        <v>51</v>
      </c>
      <c r="E305" s="70" t="s">
        <v>890</v>
      </c>
      <c r="F305" s="77" t="s">
        <v>739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-</v>
      </c>
      <c r="L305" s="21"/>
      <c r="M305" s="19">
        <f t="shared" si="92"/>
        <v>18</v>
      </c>
      <c r="N305" s="20"/>
      <c r="O305" s="118">
        <v>3</v>
      </c>
      <c r="P305" s="21">
        <f>SUMIFS(VENTAS[Cantidad],VENTAS[Code],INVENTARIO[[#This Row],[Code]])</f>
        <v>1</v>
      </c>
      <c r="Q305" s="21">
        <f>INVENTARIO[[#This Row],[Entradas]]-INVENTARIO[[#This Row],[Salidas]]</f>
        <v>2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295</v>
      </c>
      <c r="B306" s="95"/>
      <c r="C306" s="22" t="s">
        <v>12</v>
      </c>
      <c r="D306" s="109" t="s">
        <v>51</v>
      </c>
      <c r="E306" s="70" t="s">
        <v>236</v>
      </c>
      <c r="F306" s="77" t="s">
        <v>742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5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48" t="s">
        <v>1608</v>
      </c>
      <c r="B307" s="95"/>
      <c r="C307" s="22" t="s">
        <v>12</v>
      </c>
      <c r="D307" s="109" t="s">
        <v>51</v>
      </c>
      <c r="E307" s="70" t="s">
        <v>967</v>
      </c>
      <c r="F307" s="77" t="s">
        <v>739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-</v>
      </c>
      <c r="L307" s="21"/>
      <c r="M307" s="19">
        <f t="shared" si="92"/>
        <v>15</v>
      </c>
      <c r="N307" s="20"/>
      <c r="O307" s="118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47" t="s">
        <v>1609</v>
      </c>
      <c r="B308" s="95"/>
      <c r="C308" s="22" t="s">
        <v>12</v>
      </c>
      <c r="D308" s="109" t="s">
        <v>51</v>
      </c>
      <c r="E308" s="70" t="s">
        <v>967</v>
      </c>
      <c r="F308" s="77" t="s">
        <v>742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-</v>
      </c>
      <c r="L308" s="21"/>
      <c r="M308" s="19">
        <f t="shared" si="92"/>
        <v>15</v>
      </c>
      <c r="N308" s="20"/>
      <c r="O308" s="115">
        <v>2</v>
      </c>
      <c r="P308" s="21">
        <f>SUMIFS(VENTAS[Cantidad],VENTAS[Code],INVENTARIO[[#This Row],[Code]])</f>
        <v>0</v>
      </c>
      <c r="Q308" s="21">
        <f>INVENTARIO[[#This Row],[Entradas]]-INVENTARIO[[#This Row],[Salidas]]</f>
        <v>2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48" t="s">
        <v>1610</v>
      </c>
      <c r="B309" s="95"/>
      <c r="C309" s="22" t="s">
        <v>12</v>
      </c>
      <c r="D309" s="109" t="s">
        <v>51</v>
      </c>
      <c r="E309" s="70" t="s">
        <v>967</v>
      </c>
      <c r="F309" s="77" t="s">
        <v>745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-</v>
      </c>
      <c r="L309" s="21"/>
      <c r="M309" s="19">
        <f t="shared" si="92"/>
        <v>15</v>
      </c>
      <c r="N309" s="20"/>
      <c r="O309" s="118">
        <v>3</v>
      </c>
      <c r="P309" s="21">
        <f>SUMIFS(VENTAS[Cantidad],VENTAS[Code],INVENTARIO[[#This Row],[Code]])</f>
        <v>0</v>
      </c>
      <c r="Q309" s="21">
        <f>INVENTARIO[[#This Row],[Entradas]]-INVENTARIO[[#This Row],[Salidas]]</f>
        <v>3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299</v>
      </c>
      <c r="B310" s="95"/>
      <c r="C310" s="22" t="s">
        <v>12</v>
      </c>
      <c r="D310" s="109" t="s">
        <v>51</v>
      </c>
      <c r="E310" s="70" t="s">
        <v>237</v>
      </c>
      <c r="F310" s="77" t="s">
        <v>745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-</v>
      </c>
      <c r="L310" s="21"/>
      <c r="M310" s="19">
        <f t="shared" si="92"/>
        <v>20</v>
      </c>
      <c r="N310" s="20"/>
      <c r="O310" s="115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300</v>
      </c>
      <c r="B311" s="95"/>
      <c r="C311" s="22" t="s">
        <v>12</v>
      </c>
      <c r="D311" s="109" t="s">
        <v>51</v>
      </c>
      <c r="E311" s="70" t="s">
        <v>238</v>
      </c>
      <c r="F311" s="77" t="s">
        <v>745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-</v>
      </c>
      <c r="L311" s="21"/>
      <c r="M311" s="19">
        <f t="shared" si="92"/>
        <v>20</v>
      </c>
      <c r="N311" s="20"/>
      <c r="O311" s="115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301</v>
      </c>
      <c r="B312" s="95"/>
      <c r="C312" s="22" t="s">
        <v>12</v>
      </c>
      <c r="D312" s="109" t="s">
        <v>51</v>
      </c>
      <c r="E312" s="70" t="s">
        <v>239</v>
      </c>
      <c r="F312" s="77" t="s">
        <v>745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-</v>
      </c>
      <c r="L312" s="21"/>
      <c r="M312" s="19">
        <f t="shared" si="92"/>
        <v>20</v>
      </c>
      <c r="N312" s="20"/>
      <c r="O312" s="115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302</v>
      </c>
      <c r="B313" s="95"/>
      <c r="C313" s="22" t="s">
        <v>12</v>
      </c>
      <c r="D313" s="109" t="s">
        <v>51</v>
      </c>
      <c r="E313" s="70" t="s">
        <v>240</v>
      </c>
      <c r="F313" s="77" t="s">
        <v>745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-</v>
      </c>
      <c r="L313" s="21"/>
      <c r="M313" s="19">
        <f t="shared" si="92"/>
        <v>20</v>
      </c>
      <c r="N313" s="20"/>
      <c r="O313" s="115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303</v>
      </c>
      <c r="B314" s="95"/>
      <c r="C314" s="22" t="s">
        <v>12</v>
      </c>
      <c r="D314" s="109" t="s">
        <v>51</v>
      </c>
      <c r="E314" s="70" t="s">
        <v>241</v>
      </c>
      <c r="F314" s="77" t="s">
        <v>745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-</v>
      </c>
      <c r="L314" s="21"/>
      <c r="M314" s="19">
        <f t="shared" si="92"/>
        <v>20</v>
      </c>
      <c r="N314" s="20"/>
      <c r="O314" s="115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304</v>
      </c>
      <c r="B315" s="95"/>
      <c r="C315" s="22" t="s">
        <v>12</v>
      </c>
      <c r="D315" s="109" t="s">
        <v>51</v>
      </c>
      <c r="E315" s="70" t="s">
        <v>242</v>
      </c>
      <c r="F315" s="77" t="s">
        <v>742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-</v>
      </c>
      <c r="L315" s="21"/>
      <c r="M315" s="19">
        <f t="shared" si="92"/>
        <v>15</v>
      </c>
      <c r="N315" s="20"/>
      <c r="O315" s="115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 x14ac:dyDescent="0.15">
      <c r="A316" s="23" t="s">
        <v>1611</v>
      </c>
      <c r="B316" s="95"/>
      <c r="C316" s="22" t="s">
        <v>12</v>
      </c>
      <c r="D316" s="109" t="s">
        <v>53</v>
      </c>
      <c r="E316" s="70" t="s">
        <v>889</v>
      </c>
      <c r="F316" s="77" t="s">
        <v>739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-</v>
      </c>
      <c r="L316" s="21"/>
      <c r="M316" s="19">
        <f t="shared" si="92"/>
        <v>9</v>
      </c>
      <c r="N316" s="20"/>
      <c r="O316" s="115">
        <v>3</v>
      </c>
      <c r="P316" s="21">
        <f>SUMIFS(VENTAS[Cantidad],VENTAS[Code],INVENTARIO[[#This Row],[Code]])</f>
        <v>0</v>
      </c>
      <c r="Q316" s="21">
        <f>INVENTARIO[[#This Row],[Entradas]]-INVENTARIO[[#This Row],[Salidas]]</f>
        <v>3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 x14ac:dyDescent="0.15">
      <c r="A317" s="23" t="s">
        <v>1612</v>
      </c>
      <c r="B317" s="95"/>
      <c r="C317" s="22" t="s">
        <v>12</v>
      </c>
      <c r="D317" s="109" t="s">
        <v>53</v>
      </c>
      <c r="E317" s="70" t="s">
        <v>889</v>
      </c>
      <c r="F317" s="77" t="s">
        <v>742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-</v>
      </c>
      <c r="L317" s="21"/>
      <c r="M317" s="19">
        <f t="shared" si="92"/>
        <v>9</v>
      </c>
      <c r="N317" s="20"/>
      <c r="O317" s="118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 x14ac:dyDescent="0.15">
      <c r="A318" s="23" t="s">
        <v>1613</v>
      </c>
      <c r="B318" s="95"/>
      <c r="C318" s="22" t="s">
        <v>12</v>
      </c>
      <c r="D318" s="109" t="s">
        <v>53</v>
      </c>
      <c r="E318" s="70" t="s">
        <v>889</v>
      </c>
      <c r="F318" s="77" t="s">
        <v>745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-</v>
      </c>
      <c r="L318" s="21"/>
      <c r="M318" s="19">
        <f t="shared" si="92"/>
        <v>9</v>
      </c>
      <c r="N318" s="20"/>
      <c r="O318" s="115">
        <v>3</v>
      </c>
      <c r="P318" s="21">
        <f>SUMIFS(VENTAS[Cantidad],VENTAS[Code],INVENTARIO[[#This Row],[Code]])</f>
        <v>0</v>
      </c>
      <c r="Q318" s="21">
        <f>INVENTARIO[[#This Row],[Entradas]]-INVENTARIO[[#This Row],[Salidas]]</f>
        <v>3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 x14ac:dyDescent="0.15">
      <c r="A319" s="23" t="s">
        <v>337</v>
      </c>
      <c r="B319" s="95"/>
      <c r="C319" s="22" t="s">
        <v>12</v>
      </c>
      <c r="D319" s="109" t="s">
        <v>53</v>
      </c>
      <c r="E319" s="70" t="s">
        <v>243</v>
      </c>
      <c r="F319" s="77" t="s">
        <v>744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-</v>
      </c>
      <c r="L319" s="21"/>
      <c r="M319" s="19">
        <f t="shared" si="92"/>
        <v>9</v>
      </c>
      <c r="N319" s="20"/>
      <c r="O319" s="115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 x14ac:dyDescent="0.15">
      <c r="A320" s="23" t="s">
        <v>338</v>
      </c>
      <c r="B320" s="95"/>
      <c r="C320" s="22" t="s">
        <v>12</v>
      </c>
      <c r="D320" s="109" t="s">
        <v>53</v>
      </c>
      <c r="E320" s="70" t="s">
        <v>244</v>
      </c>
      <c r="F320" s="77" t="s">
        <v>742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-</v>
      </c>
      <c r="L320" s="21"/>
      <c r="M320" s="19">
        <f t="shared" si="92"/>
        <v>9</v>
      </c>
      <c r="N320" s="20"/>
      <c r="O320" s="115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 x14ac:dyDescent="0.15">
      <c r="A321" s="23" t="s">
        <v>339</v>
      </c>
      <c r="B321" s="95"/>
      <c r="C321" s="22" t="s">
        <v>12</v>
      </c>
      <c r="D321" s="109" t="s">
        <v>53</v>
      </c>
      <c r="E321" s="70" t="s">
        <v>245</v>
      </c>
      <c r="F321" s="77" t="s">
        <v>739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-</v>
      </c>
      <c r="L321" s="21"/>
      <c r="M321" s="19">
        <f t="shared" si="92"/>
        <v>9</v>
      </c>
      <c r="N321" s="20"/>
      <c r="O321" s="115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 x14ac:dyDescent="0.15">
      <c r="A322" s="23" t="s">
        <v>1614</v>
      </c>
      <c r="B322" s="95"/>
      <c r="C322" s="22" t="s">
        <v>12</v>
      </c>
      <c r="D322" s="109" t="s">
        <v>53</v>
      </c>
      <c r="E322" s="70" t="s">
        <v>852</v>
      </c>
      <c r="F322" s="77" t="s">
        <v>742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-</v>
      </c>
      <c r="L322" s="21"/>
      <c r="M322" s="19">
        <f t="shared" si="92"/>
        <v>9</v>
      </c>
      <c r="N322" s="20"/>
      <c r="O322" s="115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 x14ac:dyDescent="0.15">
      <c r="A323" s="23" t="s">
        <v>1615</v>
      </c>
      <c r="B323" s="95"/>
      <c r="C323" s="22" t="s">
        <v>12</v>
      </c>
      <c r="D323" s="109" t="s">
        <v>53</v>
      </c>
      <c r="E323" s="70" t="s">
        <v>852</v>
      </c>
      <c r="F323" s="77" t="s">
        <v>744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-</v>
      </c>
      <c r="L323" s="21"/>
      <c r="M323" s="19">
        <f t="shared" ref="M323:M328" si="98">Z323</f>
        <v>9</v>
      </c>
      <c r="N323" s="20"/>
      <c r="O323" s="118">
        <v>3</v>
      </c>
      <c r="P323" s="21">
        <f>SUMIFS(VENTAS[Cantidad],VENTAS[Code],INVENTARIO[[#This Row],[Code]])</f>
        <v>0</v>
      </c>
      <c r="Q323" s="21">
        <f>INVENTARIO[[#This Row],[Entradas]]-INVENTARIO[[#This Row],[Salidas]]</f>
        <v>3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305</v>
      </c>
      <c r="B324" s="95"/>
      <c r="C324" s="22" t="s">
        <v>12</v>
      </c>
      <c r="D324" s="109" t="s">
        <v>51</v>
      </c>
      <c r="E324" s="70" t="s">
        <v>246</v>
      </c>
      <c r="F324" s="77" t="s">
        <v>742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5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 x14ac:dyDescent="0.15">
      <c r="A325" s="23" t="s">
        <v>1616</v>
      </c>
      <c r="B325" s="95"/>
      <c r="C325" s="22" t="s">
        <v>12</v>
      </c>
      <c r="D325" s="109" t="s">
        <v>53</v>
      </c>
      <c r="E325" s="70" t="s">
        <v>853</v>
      </c>
      <c r="F325" s="77" t="s">
        <v>744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-</v>
      </c>
      <c r="L325" s="21"/>
      <c r="M325" s="19">
        <f t="shared" si="98"/>
        <v>9</v>
      </c>
      <c r="N325" s="20"/>
      <c r="O325" s="118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 x14ac:dyDescent="0.15">
      <c r="A326" s="23" t="s">
        <v>1617</v>
      </c>
      <c r="B326" s="95"/>
      <c r="C326" s="22" t="s">
        <v>12</v>
      </c>
      <c r="D326" s="109" t="s">
        <v>53</v>
      </c>
      <c r="E326" s="70" t="s">
        <v>853</v>
      </c>
      <c r="F326" s="77" t="s">
        <v>745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-</v>
      </c>
      <c r="L326" s="21"/>
      <c r="M326" s="19">
        <f t="shared" si="98"/>
        <v>9</v>
      </c>
      <c r="N326" s="20"/>
      <c r="O326" s="115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1" t="s">
        <v>392</v>
      </c>
      <c r="B327" s="95"/>
      <c r="C327" s="22" t="s">
        <v>12</v>
      </c>
      <c r="D327" s="109" t="s">
        <v>51</v>
      </c>
      <c r="E327" s="70" t="s">
        <v>247</v>
      </c>
      <c r="F327" s="77" t="s">
        <v>745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-</v>
      </c>
      <c r="L327" s="21"/>
      <c r="M327" s="19">
        <f t="shared" si="98"/>
        <v>15</v>
      </c>
      <c r="N327" s="20"/>
      <c r="O327" s="115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393</v>
      </c>
      <c r="B328" s="95"/>
      <c r="C328" s="22" t="s">
        <v>12</v>
      </c>
      <c r="D328" s="109" t="s">
        <v>51</v>
      </c>
      <c r="E328" s="70" t="s">
        <v>248</v>
      </c>
      <c r="F328" s="77" t="s">
        <v>744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-</v>
      </c>
      <c r="L328" s="21"/>
      <c r="M328" s="19">
        <f t="shared" si="98"/>
        <v>15</v>
      </c>
      <c r="N328" s="20"/>
      <c r="O328" s="115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 x14ac:dyDescent="0.15">
      <c r="A329" s="23" t="s">
        <v>394</v>
      </c>
      <c r="B329" s="96"/>
      <c r="C329" s="22" t="s">
        <v>12</v>
      </c>
      <c r="D329" s="110" t="s">
        <v>53</v>
      </c>
      <c r="E329" s="83" t="s">
        <v>852</v>
      </c>
      <c r="F329" s="77" t="s">
        <v>745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6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47" t="s">
        <v>1618</v>
      </c>
      <c r="B330" s="95"/>
      <c r="C330" s="22" t="s">
        <v>12</v>
      </c>
      <c r="D330" s="109" t="s">
        <v>51</v>
      </c>
      <c r="E330" s="83" t="s">
        <v>769</v>
      </c>
      <c r="F330" s="77" t="s">
        <v>744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-</v>
      </c>
      <c r="L330" s="21"/>
      <c r="M330" s="19">
        <f t="shared" ref="M330:M336" si="110">Z330</f>
        <v>20</v>
      </c>
      <c r="N330" s="20"/>
      <c r="O330" s="117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 x14ac:dyDescent="0.15">
      <c r="A331" s="48" t="s">
        <v>1619</v>
      </c>
      <c r="B331" s="95"/>
      <c r="C331" s="22" t="s">
        <v>12</v>
      </c>
      <c r="D331" s="109" t="s">
        <v>939</v>
      </c>
      <c r="E331" s="88" t="s">
        <v>706</v>
      </c>
      <c r="F331" s="77" t="s">
        <v>742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-</v>
      </c>
      <c r="L331" s="21"/>
      <c r="M331" s="19">
        <f t="shared" si="110"/>
        <v>14</v>
      </c>
      <c r="N331" s="20"/>
      <c r="O331" s="119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47" t="s">
        <v>1620</v>
      </c>
      <c r="B332" s="95"/>
      <c r="C332" s="22" t="s">
        <v>12</v>
      </c>
      <c r="D332" s="109" t="s">
        <v>51</v>
      </c>
      <c r="E332" s="83" t="s">
        <v>770</v>
      </c>
      <c r="F332" s="77" t="s">
        <v>739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-</v>
      </c>
      <c r="L332" s="21"/>
      <c r="M332" s="19">
        <f t="shared" si="110"/>
        <v>12</v>
      </c>
      <c r="N332" s="20"/>
      <c r="O332" s="117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48" t="s">
        <v>1621</v>
      </c>
      <c r="B333" s="95"/>
      <c r="C333" s="22" t="s">
        <v>12</v>
      </c>
      <c r="D333" s="109" t="s">
        <v>51</v>
      </c>
      <c r="E333" s="88" t="s">
        <v>771</v>
      </c>
      <c r="F333" s="77" t="s">
        <v>742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-</v>
      </c>
      <c r="L333" s="21"/>
      <c r="M333" s="19">
        <f t="shared" si="110"/>
        <v>12</v>
      </c>
      <c r="N333" s="20"/>
      <c r="O333" s="119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47" t="s">
        <v>1622</v>
      </c>
      <c r="B334" s="95"/>
      <c r="C334" s="22" t="s">
        <v>12</v>
      </c>
      <c r="D334" s="109" t="s">
        <v>51</v>
      </c>
      <c r="E334" s="83" t="s">
        <v>771</v>
      </c>
      <c r="F334" s="77" t="s">
        <v>744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-</v>
      </c>
      <c r="L334" s="21"/>
      <c r="M334" s="19">
        <f t="shared" si="110"/>
        <v>12</v>
      </c>
      <c r="N334" s="20"/>
      <c r="O334" s="117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48" t="s">
        <v>1623</v>
      </c>
      <c r="B335" s="95"/>
      <c r="C335" s="22" t="s">
        <v>12</v>
      </c>
      <c r="D335" s="109" t="s">
        <v>51</v>
      </c>
      <c r="E335" s="88" t="s">
        <v>772</v>
      </c>
      <c r="F335" s="77" t="s">
        <v>739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-</v>
      </c>
      <c r="L335" s="21"/>
      <c r="M335" s="19">
        <f t="shared" si="110"/>
        <v>12</v>
      </c>
      <c r="N335" s="20"/>
      <c r="O335" s="119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47" t="s">
        <v>1624</v>
      </c>
      <c r="B336" s="95"/>
      <c r="C336" s="22" t="s">
        <v>12</v>
      </c>
      <c r="D336" s="109" t="s">
        <v>51</v>
      </c>
      <c r="E336" s="83" t="s">
        <v>772</v>
      </c>
      <c r="F336" s="77" t="s">
        <v>744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-</v>
      </c>
      <c r="L336" s="21"/>
      <c r="M336" s="19">
        <f t="shared" si="110"/>
        <v>12</v>
      </c>
      <c r="N336" s="20"/>
      <c r="O336" s="117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1625</v>
      </c>
      <c r="B337" s="95"/>
      <c r="C337" s="22" t="s">
        <v>12</v>
      </c>
      <c r="D337" s="109" t="s">
        <v>51</v>
      </c>
      <c r="E337" s="88" t="s">
        <v>773</v>
      </c>
      <c r="F337" s="77" t="s">
        <v>739</v>
      </c>
      <c r="G337" s="71" t="s">
        <v>432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-</v>
      </c>
      <c r="L337" s="21"/>
      <c r="M337" s="19">
        <f t="shared" ref="M337:M352" si="116">Z337</f>
        <v>20</v>
      </c>
      <c r="N337" s="20"/>
      <c r="O337" s="119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 x14ac:dyDescent="0.15">
      <c r="A338" s="23" t="s">
        <v>1626</v>
      </c>
      <c r="B338" s="95"/>
      <c r="C338" s="22" t="s">
        <v>12</v>
      </c>
      <c r="D338" s="109" t="s">
        <v>53</v>
      </c>
      <c r="E338" s="83" t="s">
        <v>774</v>
      </c>
      <c r="F338" s="77" t="s">
        <v>739</v>
      </c>
      <c r="G338" s="71" t="s">
        <v>432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-</v>
      </c>
      <c r="L338" s="21"/>
      <c r="M338" s="19">
        <f t="shared" si="116"/>
        <v>12</v>
      </c>
      <c r="N338" s="20"/>
      <c r="O338" s="117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 x14ac:dyDescent="0.15">
      <c r="A339" s="23" t="s">
        <v>1627</v>
      </c>
      <c r="B339" s="95"/>
      <c r="C339" s="22" t="s">
        <v>12</v>
      </c>
      <c r="D339" s="109" t="s">
        <v>53</v>
      </c>
      <c r="E339" s="88" t="s">
        <v>775</v>
      </c>
      <c r="F339" s="77" t="s">
        <v>739</v>
      </c>
      <c r="G339" s="71" t="s">
        <v>432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-</v>
      </c>
      <c r="L339" s="21"/>
      <c r="M339" s="19">
        <f t="shared" si="116"/>
        <v>15</v>
      </c>
      <c r="N339" s="20"/>
      <c r="O339" s="119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 x14ac:dyDescent="0.15">
      <c r="A340" s="23" t="s">
        <v>1628</v>
      </c>
      <c r="B340" s="95"/>
      <c r="C340" s="22" t="s">
        <v>12</v>
      </c>
      <c r="D340" s="109" t="s">
        <v>1253</v>
      </c>
      <c r="E340" s="83" t="s">
        <v>776</v>
      </c>
      <c r="F340" s="77" t="s">
        <v>739</v>
      </c>
      <c r="G340" s="71" t="s">
        <v>432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-</v>
      </c>
      <c r="L340" s="21"/>
      <c r="M340" s="19">
        <f t="shared" si="116"/>
        <v>35</v>
      </c>
      <c r="N340" s="20"/>
      <c r="O340" s="117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1629</v>
      </c>
      <c r="B341" s="95"/>
      <c r="C341" s="114"/>
      <c r="D341" s="109" t="s">
        <v>51</v>
      </c>
      <c r="E341" s="88" t="s">
        <v>777</v>
      </c>
      <c r="F341" s="77" t="s">
        <v>744</v>
      </c>
      <c r="G341" s="71" t="s">
        <v>432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-</v>
      </c>
      <c r="L341" s="21"/>
      <c r="M341" s="19">
        <f t="shared" si="116"/>
        <v>20</v>
      </c>
      <c r="N341" s="20"/>
      <c r="O341" s="119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1630</v>
      </c>
      <c r="B342" s="95"/>
      <c r="C342" s="22" t="s">
        <v>12</v>
      </c>
      <c r="D342" s="109" t="s">
        <v>51</v>
      </c>
      <c r="E342" s="83" t="s">
        <v>777</v>
      </c>
      <c r="F342" s="77" t="s">
        <v>742</v>
      </c>
      <c r="G342" s="71" t="s">
        <v>432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-</v>
      </c>
      <c r="L342" s="21"/>
      <c r="M342" s="19">
        <f t="shared" si="116"/>
        <v>20</v>
      </c>
      <c r="N342" s="20"/>
      <c r="O342" s="117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1631</v>
      </c>
      <c r="B343" s="95"/>
      <c r="C343" s="22" t="s">
        <v>12</v>
      </c>
      <c r="D343" s="109" t="s">
        <v>51</v>
      </c>
      <c r="E343" s="88" t="s">
        <v>778</v>
      </c>
      <c r="F343" s="77" t="s">
        <v>739</v>
      </c>
      <c r="G343" s="71" t="s">
        <v>432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-</v>
      </c>
      <c r="L343" s="21"/>
      <c r="M343" s="19">
        <f t="shared" si="116"/>
        <v>12</v>
      </c>
      <c r="N343" s="20"/>
      <c r="O343" s="119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 x14ac:dyDescent="0.15">
      <c r="A344" s="23" t="s">
        <v>1632</v>
      </c>
      <c r="B344" s="95"/>
      <c r="C344" s="22" t="s">
        <v>12</v>
      </c>
      <c r="D344" s="109" t="s">
        <v>53</v>
      </c>
      <c r="E344" s="83" t="s">
        <v>779</v>
      </c>
      <c r="F344" s="77" t="s">
        <v>745</v>
      </c>
      <c r="G344" s="71" t="s">
        <v>432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-</v>
      </c>
      <c r="L344" s="21"/>
      <c r="M344" s="19">
        <f t="shared" si="116"/>
        <v>9</v>
      </c>
      <c r="N344" s="20"/>
      <c r="O344" s="117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 x14ac:dyDescent="0.15">
      <c r="A345" s="23" t="s">
        <v>439</v>
      </c>
      <c r="B345" s="95"/>
      <c r="C345" s="22" t="s">
        <v>12</v>
      </c>
      <c r="D345" s="109" t="s">
        <v>53</v>
      </c>
      <c r="E345" s="86" t="s">
        <v>779</v>
      </c>
      <c r="F345" s="77" t="s">
        <v>742</v>
      </c>
      <c r="G345" s="71" t="s">
        <v>432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-</v>
      </c>
      <c r="L345" s="21"/>
      <c r="M345" s="19">
        <f t="shared" si="116"/>
        <v>9</v>
      </c>
      <c r="N345" s="20"/>
      <c r="O345" s="117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 x14ac:dyDescent="0.15">
      <c r="A346" s="23" t="s">
        <v>1633</v>
      </c>
      <c r="B346" s="95"/>
      <c r="C346" s="22" t="s">
        <v>12</v>
      </c>
      <c r="D346" s="109" t="s">
        <v>53</v>
      </c>
      <c r="E346" s="83" t="s">
        <v>779</v>
      </c>
      <c r="F346" s="77" t="s">
        <v>745</v>
      </c>
      <c r="G346" s="71" t="s">
        <v>432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-</v>
      </c>
      <c r="L346" s="21"/>
      <c r="M346" s="19">
        <f t="shared" si="116"/>
        <v>9</v>
      </c>
      <c r="N346" s="20"/>
      <c r="O346" s="117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 x14ac:dyDescent="0.15">
      <c r="A348" s="23" t="s">
        <v>441</v>
      </c>
      <c r="B348" s="95"/>
      <c r="C348" s="22" t="s">
        <v>12</v>
      </c>
      <c r="D348" s="109" t="s">
        <v>53</v>
      </c>
      <c r="E348" s="86" t="s">
        <v>779</v>
      </c>
      <c r="F348" s="77" t="s">
        <v>742</v>
      </c>
      <c r="G348" s="71" t="s">
        <v>432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-</v>
      </c>
      <c r="L348" s="21"/>
      <c r="M348" s="19">
        <f t="shared" si="116"/>
        <v>9</v>
      </c>
      <c r="N348" s="20"/>
      <c r="O348" s="117">
        <v>5</v>
      </c>
      <c r="P348" s="21">
        <f>SUMIFS(VENTAS[Cantidad],VENTAS[Code],INVENTARIO[[#This Row],[Code]])</f>
        <v>5</v>
      </c>
      <c r="Q348" s="21">
        <f>INVENTARIO[[#This Row],[Entradas]]-INVENTARIO[[#This Row],[Salidas]]</f>
        <v>0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442</v>
      </c>
      <c r="B349" s="95"/>
      <c r="C349" s="22" t="s">
        <v>12</v>
      </c>
      <c r="D349" s="109" t="s">
        <v>51</v>
      </c>
      <c r="E349" s="86" t="s">
        <v>780</v>
      </c>
      <c r="F349" s="77" t="s">
        <v>742</v>
      </c>
      <c r="G349" s="71" t="s">
        <v>432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7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1634</v>
      </c>
      <c r="B350" s="95"/>
      <c r="C350" s="22" t="s">
        <v>12</v>
      </c>
      <c r="D350" s="109" t="s">
        <v>51</v>
      </c>
      <c r="E350" s="83" t="s">
        <v>1329</v>
      </c>
      <c r="F350" s="77" t="s">
        <v>742</v>
      </c>
      <c r="G350" s="71" t="s">
        <v>432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-</v>
      </c>
      <c r="L350" s="21"/>
      <c r="M350" s="19">
        <f t="shared" si="116"/>
        <v>18</v>
      </c>
      <c r="N350" s="20"/>
      <c r="O350" s="117">
        <v>2</v>
      </c>
      <c r="P350" s="21">
        <f>SUMIFS(VENTAS[Cantidad],VENTAS[Code],INVENTARIO[[#This Row],[Code]])</f>
        <v>0</v>
      </c>
      <c r="Q350" s="21">
        <f>INVENTARIO[[#This Row],[Entradas]]-INVENTARIO[[#This Row],[Salidas]]</f>
        <v>2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18</v>
      </c>
      <c r="AA350" s="20">
        <f t="shared" si="121"/>
        <v>6.0555555555555554</v>
      </c>
      <c r="AB350" s="20"/>
    </row>
    <row r="351" spans="1:28" ht="50" customHeight="1" x14ac:dyDescent="0.15">
      <c r="A351" s="23" t="s">
        <v>1635</v>
      </c>
      <c r="B351" s="95"/>
      <c r="C351" s="22" t="s">
        <v>12</v>
      </c>
      <c r="D351" s="109" t="s">
        <v>51</v>
      </c>
      <c r="E351" s="88" t="s">
        <v>781</v>
      </c>
      <c r="F351" s="77" t="s">
        <v>742</v>
      </c>
      <c r="G351" s="71" t="s">
        <v>432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-</v>
      </c>
      <c r="L351" s="21"/>
      <c r="M351" s="19">
        <f t="shared" si="116"/>
        <v>18</v>
      </c>
      <c r="N351" s="20"/>
      <c r="O351" s="119">
        <v>3</v>
      </c>
      <c r="P351" s="21">
        <f>SUMIFS(VENTAS[Cantidad],VENTAS[Code],INVENTARIO[[#This Row],[Code]])</f>
        <v>0</v>
      </c>
      <c r="Q351" s="21">
        <f>INVENTARIO[[#This Row],[Entradas]]-INVENTARIO[[#This Row],[Salidas]]</f>
        <v>3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1636</v>
      </c>
      <c r="B352" s="95"/>
      <c r="C352" s="22" t="s">
        <v>12</v>
      </c>
      <c r="D352" s="109" t="s">
        <v>51</v>
      </c>
      <c r="E352" s="83" t="s">
        <v>781</v>
      </c>
      <c r="F352" s="77" t="s">
        <v>744</v>
      </c>
      <c r="G352" s="71" t="s">
        <v>432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-</v>
      </c>
      <c r="L352" s="21"/>
      <c r="M352" s="19">
        <f t="shared" si="116"/>
        <v>18</v>
      </c>
      <c r="N352" s="20"/>
      <c r="O352" s="117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 x14ac:dyDescent="0.15">
      <c r="A353" s="23" t="s">
        <v>1637</v>
      </c>
      <c r="B353" s="95"/>
      <c r="C353" s="22" t="s">
        <v>12</v>
      </c>
      <c r="D353" s="109" t="s">
        <v>256</v>
      </c>
      <c r="E353" s="88" t="s">
        <v>768</v>
      </c>
      <c r="F353" s="77" t="s">
        <v>767</v>
      </c>
      <c r="G353" s="71" t="s">
        <v>432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-</v>
      </c>
      <c r="L353" s="21"/>
      <c r="M353" s="19">
        <f t="shared" ref="M353:M369" si="122">Z353</f>
        <v>15</v>
      </c>
      <c r="N353" s="20"/>
      <c r="O353" s="119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 x14ac:dyDescent="0.15">
      <c r="A354" s="23" t="s">
        <v>1638</v>
      </c>
      <c r="B354" s="95"/>
      <c r="C354" s="22" t="s">
        <v>12</v>
      </c>
      <c r="D354" s="109" t="s">
        <v>256</v>
      </c>
      <c r="E354" s="83" t="s">
        <v>768</v>
      </c>
      <c r="F354" s="77" t="s">
        <v>767</v>
      </c>
      <c r="G354" s="71" t="s">
        <v>432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-</v>
      </c>
      <c r="L354" s="21"/>
      <c r="M354" s="19">
        <f t="shared" si="122"/>
        <v>15</v>
      </c>
      <c r="N354" s="20"/>
      <c r="O354" s="117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 x14ac:dyDescent="0.15">
      <c r="A355" s="23" t="s">
        <v>1639</v>
      </c>
      <c r="B355" s="95"/>
      <c r="C355" s="22" t="s">
        <v>12</v>
      </c>
      <c r="D355" s="109" t="s">
        <v>420</v>
      </c>
      <c r="E355" s="88" t="s">
        <v>782</v>
      </c>
      <c r="F355" s="77" t="s">
        <v>742</v>
      </c>
      <c r="G355" s="71" t="s">
        <v>432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-</v>
      </c>
      <c r="L355" s="21"/>
      <c r="M355" s="19">
        <f t="shared" si="122"/>
        <v>30</v>
      </c>
      <c r="N355" s="20"/>
      <c r="O355" s="119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 x14ac:dyDescent="0.15">
      <c r="A356" s="23" t="s">
        <v>1640</v>
      </c>
      <c r="B356" s="95"/>
      <c r="C356" s="22" t="s">
        <v>12</v>
      </c>
      <c r="D356" s="109" t="s">
        <v>420</v>
      </c>
      <c r="E356" s="83" t="s">
        <v>783</v>
      </c>
      <c r="F356" s="77" t="s">
        <v>766</v>
      </c>
      <c r="G356" s="71" t="s">
        <v>432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-</v>
      </c>
      <c r="L356" s="21"/>
      <c r="M356" s="19">
        <f t="shared" si="122"/>
        <v>30</v>
      </c>
      <c r="N356" s="20"/>
      <c r="O356" s="117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30</v>
      </c>
      <c r="AA356" s="20">
        <f t="shared" si="127"/>
        <v>1.6111111111111107</v>
      </c>
      <c r="AB356" s="20"/>
    </row>
    <row r="357" spans="1:28" ht="50" customHeight="1" x14ac:dyDescent="0.15">
      <c r="A357" s="23" t="s">
        <v>1641</v>
      </c>
      <c r="B357" s="95"/>
      <c r="C357" s="22" t="s">
        <v>12</v>
      </c>
      <c r="D357" s="109" t="s">
        <v>420</v>
      </c>
      <c r="E357" s="88" t="s">
        <v>888</v>
      </c>
      <c r="F357" s="77" t="s">
        <v>765</v>
      </c>
      <c r="G357" s="71" t="s">
        <v>432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-</v>
      </c>
      <c r="L357" s="21"/>
      <c r="M357" s="19">
        <f t="shared" si="122"/>
        <v>40</v>
      </c>
      <c r="N357" s="20"/>
      <c r="O357" s="119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40</v>
      </c>
      <c r="AA357" s="20">
        <f t="shared" si="127"/>
        <v>12.255555555555556</v>
      </c>
      <c r="AB357" s="20"/>
    </row>
    <row r="358" spans="1:28" ht="50" customHeight="1" x14ac:dyDescent="0.15">
      <c r="A358" s="23" t="s">
        <v>1642</v>
      </c>
      <c r="B358" s="95"/>
      <c r="C358" s="22" t="s">
        <v>12</v>
      </c>
      <c r="D358" s="109" t="s">
        <v>218</v>
      </c>
      <c r="E358" s="83" t="s">
        <v>784</v>
      </c>
      <c r="F358" s="77" t="s">
        <v>763</v>
      </c>
      <c r="G358" s="71" t="s">
        <v>432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-</v>
      </c>
      <c r="L358" s="21"/>
      <c r="M358" s="19">
        <f t="shared" si="122"/>
        <v>35</v>
      </c>
      <c r="N358" s="20"/>
      <c r="O358" s="117">
        <v>3</v>
      </c>
      <c r="P358" s="21">
        <f>SUMIFS(VENTAS[Cantidad],VENTAS[Code],INVENTARIO[[#This Row],[Code]])</f>
        <v>0</v>
      </c>
      <c r="Q358" s="21">
        <f>INVENTARIO[[#This Row],[Entradas]]-INVENTARIO[[#This Row],[Salidas]]</f>
        <v>3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 x14ac:dyDescent="0.15">
      <c r="A359" s="23" t="s">
        <v>1644</v>
      </c>
      <c r="B359" s="95"/>
      <c r="C359" s="22" t="s">
        <v>12</v>
      </c>
      <c r="D359" s="109" t="s">
        <v>218</v>
      </c>
      <c r="E359" s="88" t="s">
        <v>1330</v>
      </c>
      <c r="F359" s="77" t="s">
        <v>761</v>
      </c>
      <c r="G359" s="71" t="s">
        <v>432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-</v>
      </c>
      <c r="L359" s="21"/>
      <c r="M359" s="19">
        <f t="shared" si="122"/>
        <v>35</v>
      </c>
      <c r="N359" s="20"/>
      <c r="O359" s="119">
        <v>2</v>
      </c>
      <c r="P359" s="21">
        <f>SUMIFS(VENTAS[Cantidad],VENTAS[Code],INVENTARIO[[#This Row],[Code]])</f>
        <v>0</v>
      </c>
      <c r="Q359" s="21">
        <f>INVENTARIO[[#This Row],[Entradas]]-INVENTARIO[[#This Row],[Salidas]]</f>
        <v>2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35</v>
      </c>
      <c r="AA359" s="20">
        <f t="shared" si="127"/>
        <v>9.2777777777777786</v>
      </c>
      <c r="AB359" s="20"/>
    </row>
    <row r="360" spans="1:28" ht="50" customHeight="1" x14ac:dyDescent="0.15">
      <c r="A360" s="23" t="s">
        <v>1643</v>
      </c>
      <c r="B360" s="95"/>
      <c r="C360" s="22" t="s">
        <v>12</v>
      </c>
      <c r="D360" s="109" t="s">
        <v>218</v>
      </c>
      <c r="E360" s="83" t="s">
        <v>784</v>
      </c>
      <c r="F360" s="77" t="s">
        <v>760</v>
      </c>
      <c r="G360" s="71" t="s">
        <v>432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-</v>
      </c>
      <c r="L360" s="21"/>
      <c r="M360" s="19">
        <f t="shared" si="122"/>
        <v>35</v>
      </c>
      <c r="N360" s="20"/>
      <c r="O360" s="117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 x14ac:dyDescent="0.15">
      <c r="A361" s="23" t="s">
        <v>1645</v>
      </c>
      <c r="B361" s="95"/>
      <c r="C361" s="22" t="s">
        <v>12</v>
      </c>
      <c r="D361" s="109" t="s">
        <v>218</v>
      </c>
      <c r="E361" s="88" t="s">
        <v>784</v>
      </c>
      <c r="F361" s="77" t="s">
        <v>759</v>
      </c>
      <c r="G361" s="71" t="s">
        <v>432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-</v>
      </c>
      <c r="L361" s="21"/>
      <c r="M361" s="19">
        <f t="shared" si="122"/>
        <v>35</v>
      </c>
      <c r="N361" s="20"/>
      <c r="O361" s="119">
        <v>1</v>
      </c>
      <c r="P361" s="21">
        <f>SUMIFS(VENTAS[Cantidad],VENTAS[Code],INVENTARIO[[#This Row],[Code]])</f>
        <v>0</v>
      </c>
      <c r="Q361" s="21">
        <f>INVENTARIO[[#This Row],[Entradas]]-INVENTARIO[[#This Row],[Salidas]]</f>
        <v>1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 x14ac:dyDescent="0.15">
      <c r="A362" s="23" t="s">
        <v>1646</v>
      </c>
      <c r="B362" s="95"/>
      <c r="C362" s="22" t="s">
        <v>12</v>
      </c>
      <c r="D362" s="109" t="s">
        <v>218</v>
      </c>
      <c r="E362" s="83" t="s">
        <v>1331</v>
      </c>
      <c r="F362" s="77" t="s">
        <v>763</v>
      </c>
      <c r="G362" s="71" t="s">
        <v>432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-</v>
      </c>
      <c r="L362" s="21"/>
      <c r="M362" s="19">
        <f t="shared" si="122"/>
        <v>27</v>
      </c>
      <c r="N362" s="20"/>
      <c r="O362" s="117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 x14ac:dyDescent="0.15">
      <c r="A363" s="23" t="s">
        <v>1647</v>
      </c>
      <c r="B363" s="95"/>
      <c r="C363" s="22" t="s">
        <v>12</v>
      </c>
      <c r="D363" s="109" t="s">
        <v>218</v>
      </c>
      <c r="E363" s="88" t="s">
        <v>1331</v>
      </c>
      <c r="F363" s="77" t="s">
        <v>761</v>
      </c>
      <c r="G363" s="71" t="s">
        <v>432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-</v>
      </c>
      <c r="L363" s="21"/>
      <c r="M363" s="19">
        <f t="shared" si="122"/>
        <v>27</v>
      </c>
      <c r="N363" s="20"/>
      <c r="O363" s="119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 x14ac:dyDescent="0.15">
      <c r="A364" s="23" t="s">
        <v>1648</v>
      </c>
      <c r="B364" s="95"/>
      <c r="C364" s="22" t="s">
        <v>12</v>
      </c>
      <c r="D364" s="109" t="s">
        <v>218</v>
      </c>
      <c r="E364" s="83" t="s">
        <v>1331</v>
      </c>
      <c r="F364" s="77" t="s">
        <v>759</v>
      </c>
      <c r="G364" s="71" t="s">
        <v>432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-</v>
      </c>
      <c r="L364" s="21"/>
      <c r="M364" s="19">
        <f t="shared" si="122"/>
        <v>27</v>
      </c>
      <c r="N364" s="20"/>
      <c r="O364" s="117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 x14ac:dyDescent="0.15">
      <c r="A365" s="23" t="s">
        <v>1649</v>
      </c>
      <c r="B365" s="95"/>
      <c r="C365" s="22" t="s">
        <v>12</v>
      </c>
      <c r="D365" s="109" t="s">
        <v>218</v>
      </c>
      <c r="E365" s="88" t="s">
        <v>764</v>
      </c>
      <c r="F365" s="77" t="s">
        <v>762</v>
      </c>
      <c r="G365" s="71" t="s">
        <v>432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-</v>
      </c>
      <c r="L365" s="21"/>
      <c r="M365" s="19">
        <f t="shared" si="122"/>
        <v>19</v>
      </c>
      <c r="N365" s="20"/>
      <c r="O365" s="119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 x14ac:dyDescent="0.15">
      <c r="A366" s="23" t="s">
        <v>1650</v>
      </c>
      <c r="B366" s="95"/>
      <c r="C366" s="22" t="s">
        <v>12</v>
      </c>
      <c r="D366" s="109" t="s">
        <v>218</v>
      </c>
      <c r="E366" s="83" t="s">
        <v>855</v>
      </c>
      <c r="F366" s="77" t="s">
        <v>761</v>
      </c>
      <c r="G366" s="71" t="s">
        <v>432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-</v>
      </c>
      <c r="L366" s="21"/>
      <c r="M366" s="19">
        <f t="shared" si="122"/>
        <v>38</v>
      </c>
      <c r="N366" s="20"/>
      <c r="O366" s="117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 x14ac:dyDescent="0.15">
      <c r="A367" s="23" t="s">
        <v>476</v>
      </c>
      <c r="B367" s="95"/>
      <c r="C367" s="22" t="s">
        <v>12</v>
      </c>
      <c r="D367" s="109" t="s">
        <v>218</v>
      </c>
      <c r="E367" s="86" t="s">
        <v>854</v>
      </c>
      <c r="F367" s="77" t="s">
        <v>760</v>
      </c>
      <c r="G367" s="71" t="s">
        <v>432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7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 x14ac:dyDescent="0.15">
      <c r="A368" s="23" t="s">
        <v>1651</v>
      </c>
      <c r="B368" s="95"/>
      <c r="C368" s="22" t="s">
        <v>12</v>
      </c>
      <c r="D368" s="109" t="s">
        <v>218</v>
      </c>
      <c r="E368" s="83" t="s">
        <v>854</v>
      </c>
      <c r="F368" s="77" t="s">
        <v>759</v>
      </c>
      <c r="G368" s="71" t="s">
        <v>432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-</v>
      </c>
      <c r="L368" s="21"/>
      <c r="M368" s="19">
        <f t="shared" si="122"/>
        <v>30</v>
      </c>
      <c r="N368" s="20"/>
      <c r="O368" s="117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 x14ac:dyDescent="0.15">
      <c r="A369" s="23" t="s">
        <v>478</v>
      </c>
      <c r="B369" s="95"/>
      <c r="C369" s="22" t="s">
        <v>12</v>
      </c>
      <c r="D369" s="109" t="s">
        <v>53</v>
      </c>
      <c r="E369" s="86" t="s">
        <v>652</v>
      </c>
      <c r="F369" s="77" t="s">
        <v>742</v>
      </c>
      <c r="G369" s="71" t="s">
        <v>432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-</v>
      </c>
      <c r="L369" s="21"/>
      <c r="M369" s="19">
        <f t="shared" si="122"/>
        <v>9</v>
      </c>
      <c r="N369" s="20"/>
      <c r="O369" s="117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 x14ac:dyDescent="0.15">
      <c r="A370" s="23" t="s">
        <v>1652</v>
      </c>
      <c r="B370" s="95"/>
      <c r="C370" s="22" t="s">
        <v>12</v>
      </c>
      <c r="D370" s="109" t="s">
        <v>53</v>
      </c>
      <c r="E370" s="83" t="s">
        <v>1332</v>
      </c>
      <c r="F370" s="77" t="s">
        <v>739</v>
      </c>
      <c r="G370" s="71" t="s">
        <v>432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-</v>
      </c>
      <c r="L370" s="21"/>
      <c r="M370" s="19">
        <f t="shared" ref="M370:M415" si="129">Z370</f>
        <v>9</v>
      </c>
      <c r="N370" s="20"/>
      <c r="O370" s="117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 x14ac:dyDescent="0.15">
      <c r="A371" s="23" t="s">
        <v>1653</v>
      </c>
      <c r="B371" s="95"/>
      <c r="C371" s="22" t="s">
        <v>12</v>
      </c>
      <c r="D371" s="109" t="s">
        <v>53</v>
      </c>
      <c r="E371" s="88" t="s">
        <v>1333</v>
      </c>
      <c r="F371" s="77" t="s">
        <v>739</v>
      </c>
      <c r="G371" s="71" t="s">
        <v>432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-</v>
      </c>
      <c r="L371" s="21"/>
      <c r="M371" s="19">
        <f t="shared" si="129"/>
        <v>9</v>
      </c>
      <c r="N371" s="20"/>
      <c r="O371" s="119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 x14ac:dyDescent="0.15">
      <c r="A372" s="23" t="s">
        <v>1654</v>
      </c>
      <c r="B372" s="95"/>
      <c r="C372" s="22" t="s">
        <v>12</v>
      </c>
      <c r="D372" s="109" t="s">
        <v>53</v>
      </c>
      <c r="E372" s="83" t="s">
        <v>1333</v>
      </c>
      <c r="F372" s="77" t="s">
        <v>742</v>
      </c>
      <c r="G372" s="71" t="s">
        <v>432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-</v>
      </c>
      <c r="L372" s="21"/>
      <c r="M372" s="19">
        <f t="shared" si="129"/>
        <v>9</v>
      </c>
      <c r="N372" s="20"/>
      <c r="O372" s="117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 x14ac:dyDescent="0.15">
      <c r="A373" s="23" t="s">
        <v>1655</v>
      </c>
      <c r="B373" s="95"/>
      <c r="C373" s="22" t="s">
        <v>12</v>
      </c>
      <c r="D373" s="109" t="s">
        <v>53</v>
      </c>
      <c r="E373" s="88" t="s">
        <v>1334</v>
      </c>
      <c r="F373" s="77" t="s">
        <v>739</v>
      </c>
      <c r="G373" s="71" t="s">
        <v>432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-</v>
      </c>
      <c r="L373" s="21"/>
      <c r="M373" s="19">
        <f t="shared" si="129"/>
        <v>9</v>
      </c>
      <c r="N373" s="20"/>
      <c r="O373" s="119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 x14ac:dyDescent="0.15">
      <c r="A374" s="23" t="s">
        <v>1656</v>
      </c>
      <c r="B374" s="95"/>
      <c r="C374" s="22" t="s">
        <v>12</v>
      </c>
      <c r="D374" s="109" t="s">
        <v>53</v>
      </c>
      <c r="E374" s="83" t="s">
        <v>1334</v>
      </c>
      <c r="F374" s="77" t="s">
        <v>742</v>
      </c>
      <c r="G374" s="71" t="s">
        <v>432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-</v>
      </c>
      <c r="L374" s="21"/>
      <c r="M374" s="19">
        <f t="shared" si="129"/>
        <v>9</v>
      </c>
      <c r="N374" s="20"/>
      <c r="O374" s="117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 x14ac:dyDescent="0.15">
      <c r="A375" s="47" t="s">
        <v>1657</v>
      </c>
      <c r="B375" s="95"/>
      <c r="C375" s="22" t="s">
        <v>12</v>
      </c>
      <c r="D375" s="109" t="s">
        <v>195</v>
      </c>
      <c r="E375" s="88" t="s">
        <v>1336</v>
      </c>
      <c r="F375" s="77" t="s">
        <v>758</v>
      </c>
      <c r="G375" s="71" t="s">
        <v>432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-</v>
      </c>
      <c r="L375" s="21"/>
      <c r="M375" s="19">
        <f t="shared" si="129"/>
        <v>18</v>
      </c>
      <c r="N375" s="20"/>
      <c r="O375" s="119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 x14ac:dyDescent="0.15">
      <c r="A376" s="23" t="s">
        <v>1658</v>
      </c>
      <c r="B376" s="95"/>
      <c r="C376" s="22" t="s">
        <v>12</v>
      </c>
      <c r="D376" s="109" t="s">
        <v>195</v>
      </c>
      <c r="E376" s="83" t="s">
        <v>1335</v>
      </c>
      <c r="F376" s="77" t="s">
        <v>758</v>
      </c>
      <c r="G376" s="71" t="s">
        <v>432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-</v>
      </c>
      <c r="L376" s="21"/>
      <c r="M376" s="19">
        <f t="shared" si="129"/>
        <v>18</v>
      </c>
      <c r="N376" s="20"/>
      <c r="O376" s="117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 x14ac:dyDescent="0.15">
      <c r="A377" s="23" t="s">
        <v>1659</v>
      </c>
      <c r="B377" s="95"/>
      <c r="C377" s="22" t="s">
        <v>12</v>
      </c>
      <c r="D377" s="109" t="s">
        <v>970</v>
      </c>
      <c r="E377" s="88" t="s">
        <v>753</v>
      </c>
      <c r="F377" s="77" t="s">
        <v>744</v>
      </c>
      <c r="G377" s="71" t="s">
        <v>432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-</v>
      </c>
      <c r="L377" s="21"/>
      <c r="M377" s="19">
        <f t="shared" si="129"/>
        <v>19</v>
      </c>
      <c r="N377" s="20"/>
      <c r="O377" s="119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v>19</v>
      </c>
      <c r="AA377" s="20">
        <f t="shared" si="134"/>
        <v>5.9444444444444446</v>
      </c>
      <c r="AB377" s="20"/>
    </row>
    <row r="378" spans="1:28" ht="50" customHeight="1" x14ac:dyDescent="0.15">
      <c r="A378" s="23" t="s">
        <v>658</v>
      </c>
      <c r="B378" s="95"/>
      <c r="C378" s="22" t="s">
        <v>12</v>
      </c>
      <c r="D378" s="109" t="s">
        <v>970</v>
      </c>
      <c r="E378" s="83" t="s">
        <v>753</v>
      </c>
      <c r="F378" s="77" t="s">
        <v>742</v>
      </c>
      <c r="G378" s="71" t="s">
        <v>432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20</v>
      </c>
      <c r="N378" s="20"/>
      <c r="O378" s="117">
        <v>1</v>
      </c>
      <c r="P378" s="21">
        <v>1</v>
      </c>
      <c r="Q378" s="21">
        <f>INVENTARIO[[#This Row],[Entradas]]-INVENTARIO[[#This Row],[Salidas]]</f>
        <v>0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v>20</v>
      </c>
      <c r="AA378" s="20">
        <f t="shared" si="134"/>
        <v>-7</v>
      </c>
      <c r="AB378" s="20"/>
    </row>
    <row r="379" spans="1:28" ht="50" customHeight="1" x14ac:dyDescent="0.15">
      <c r="A379" s="48" t="s">
        <v>1660</v>
      </c>
      <c r="B379" s="95"/>
      <c r="C379" s="22" t="s">
        <v>12</v>
      </c>
      <c r="D379" s="109" t="s">
        <v>419</v>
      </c>
      <c r="E379" s="88" t="s">
        <v>754</v>
      </c>
      <c r="F379" s="77" t="s">
        <v>745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-</v>
      </c>
      <c r="L379" s="21"/>
      <c r="M379" s="19">
        <f t="shared" si="129"/>
        <v>19</v>
      </c>
      <c r="N379" s="20"/>
      <c r="O379" s="119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 x14ac:dyDescent="0.15">
      <c r="A380" s="23" t="s">
        <v>1661</v>
      </c>
      <c r="B380" s="95"/>
      <c r="C380" s="22" t="s">
        <v>12</v>
      </c>
      <c r="D380" s="109" t="s">
        <v>419</v>
      </c>
      <c r="E380" s="83" t="s">
        <v>755</v>
      </c>
      <c r="F380" s="77" t="s">
        <v>745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-</v>
      </c>
      <c r="L380" s="21"/>
      <c r="M380" s="19">
        <f t="shared" si="129"/>
        <v>19</v>
      </c>
      <c r="N380" s="20"/>
      <c r="O380" s="117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 x14ac:dyDescent="0.15">
      <c r="A381" s="23" t="s">
        <v>1662</v>
      </c>
      <c r="B381" s="95"/>
      <c r="C381" s="22" t="s">
        <v>12</v>
      </c>
      <c r="D381" s="109" t="s">
        <v>419</v>
      </c>
      <c r="E381" s="88" t="s">
        <v>756</v>
      </c>
      <c r="F381" s="77" t="s">
        <v>742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-</v>
      </c>
      <c r="L381" s="21"/>
      <c r="M381" s="19">
        <f t="shared" si="129"/>
        <v>15</v>
      </c>
      <c r="N381" s="20"/>
      <c r="O381" s="119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 x14ac:dyDescent="0.15">
      <c r="A382" s="23" t="s">
        <v>1663</v>
      </c>
      <c r="B382" s="95"/>
      <c r="C382" s="22" t="s">
        <v>12</v>
      </c>
      <c r="D382" s="109" t="s">
        <v>969</v>
      </c>
      <c r="E382" s="83" t="s">
        <v>757</v>
      </c>
      <c r="F382" s="77" t="s">
        <v>739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-</v>
      </c>
      <c r="L382" s="21"/>
      <c r="M382" s="19">
        <f t="shared" si="129"/>
        <v>19</v>
      </c>
      <c r="N382" s="20"/>
      <c r="O382" s="117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1664</v>
      </c>
      <c r="B383" s="95"/>
      <c r="C383" s="22" t="s">
        <v>12</v>
      </c>
      <c r="D383" s="109" t="s">
        <v>51</v>
      </c>
      <c r="E383" s="88" t="s">
        <v>1337</v>
      </c>
      <c r="F383" s="77" t="s">
        <v>744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-</v>
      </c>
      <c r="L383" s="21"/>
      <c r="M383" s="19">
        <f t="shared" si="129"/>
        <v>15</v>
      </c>
      <c r="N383" s="20"/>
      <c r="O383" s="119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 x14ac:dyDescent="0.15">
      <c r="A384" s="47" t="s">
        <v>1665</v>
      </c>
      <c r="B384" s="95"/>
      <c r="C384" s="22" t="s">
        <v>12</v>
      </c>
      <c r="D384" s="109" t="s">
        <v>419</v>
      </c>
      <c r="E384" s="83" t="s">
        <v>856</v>
      </c>
      <c r="F384" s="77" t="s">
        <v>745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-</v>
      </c>
      <c r="L384" s="21"/>
      <c r="M384" s="19">
        <f t="shared" si="129"/>
        <v>20</v>
      </c>
      <c r="N384" s="20"/>
      <c r="O384" s="117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 x14ac:dyDescent="0.15">
      <c r="A385" s="23" t="s">
        <v>1666</v>
      </c>
      <c r="B385" s="95"/>
      <c r="C385" s="22" t="s">
        <v>12</v>
      </c>
      <c r="D385" s="109" t="s">
        <v>419</v>
      </c>
      <c r="E385" s="88" t="s">
        <v>857</v>
      </c>
      <c r="F385" s="77" t="s">
        <v>742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-</v>
      </c>
      <c r="L385" s="21"/>
      <c r="M385" s="19">
        <f t="shared" si="129"/>
        <v>15</v>
      </c>
      <c r="N385" s="20"/>
      <c r="O385" s="119">
        <v>2</v>
      </c>
      <c r="P385" s="21">
        <f>SUMIFS(VENTAS[Cantidad],VENTAS[Code],INVENTARIO[[#This Row],[Code]])</f>
        <v>0</v>
      </c>
      <c r="Q385" s="21">
        <f>INVENTARIO[[#This Row],[Entradas]]-INVENTARIO[[#This Row],[Salidas]]</f>
        <v>2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 x14ac:dyDescent="0.15">
      <c r="A386" s="23" t="s">
        <v>1667</v>
      </c>
      <c r="B386" s="95"/>
      <c r="C386" s="22" t="s">
        <v>12</v>
      </c>
      <c r="D386" s="109" t="s">
        <v>419</v>
      </c>
      <c r="E386" s="83" t="s">
        <v>858</v>
      </c>
      <c r="F386" s="77" t="s">
        <v>739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-</v>
      </c>
      <c r="L386" s="21"/>
      <c r="M386" s="19">
        <f t="shared" si="129"/>
        <v>15</v>
      </c>
      <c r="N386" s="20"/>
      <c r="O386" s="117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44" t="s">
        <v>1668</v>
      </c>
      <c r="B387" s="95"/>
      <c r="C387" s="22" t="s">
        <v>12</v>
      </c>
      <c r="D387" s="109" t="s">
        <v>51</v>
      </c>
      <c r="E387" s="88" t="s">
        <v>859</v>
      </c>
      <c r="F387" s="77" t="s">
        <v>745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-</v>
      </c>
      <c r="L387" s="21"/>
      <c r="M387" s="19">
        <f t="shared" si="129"/>
        <v>12</v>
      </c>
      <c r="N387" s="20"/>
      <c r="O387" s="119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 x14ac:dyDescent="0.15">
      <c r="A388" s="44" t="s">
        <v>1669</v>
      </c>
      <c r="B388" s="95"/>
      <c r="C388" s="22" t="s">
        <v>12</v>
      </c>
      <c r="D388" s="109" t="s">
        <v>53</v>
      </c>
      <c r="E388" s="83" t="s">
        <v>860</v>
      </c>
      <c r="F388" s="77" t="s">
        <v>742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-</v>
      </c>
      <c r="L388" s="21"/>
      <c r="M388" s="19">
        <f t="shared" si="129"/>
        <v>9</v>
      </c>
      <c r="N388" s="20"/>
      <c r="O388" s="117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 x14ac:dyDescent="0.15">
      <c r="A389" s="23" t="s">
        <v>1670</v>
      </c>
      <c r="B389" s="95"/>
      <c r="C389" s="22" t="s">
        <v>12</v>
      </c>
      <c r="D389" s="109" t="s">
        <v>53</v>
      </c>
      <c r="E389" s="88" t="s">
        <v>861</v>
      </c>
      <c r="F389" s="77" t="s">
        <v>740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-</v>
      </c>
      <c r="L389" s="21"/>
      <c r="M389" s="19">
        <f t="shared" si="129"/>
        <v>12</v>
      </c>
      <c r="N389" s="20"/>
      <c r="O389" s="119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 x14ac:dyDescent="0.15">
      <c r="A390" s="44" t="s">
        <v>1672</v>
      </c>
      <c r="B390" s="95"/>
      <c r="C390" s="22" t="s">
        <v>12</v>
      </c>
      <c r="D390" s="109" t="s">
        <v>53</v>
      </c>
      <c r="E390" s="83" t="s">
        <v>862</v>
      </c>
      <c r="F390" s="77" t="s">
        <v>742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-</v>
      </c>
      <c r="L390" s="21"/>
      <c r="M390" s="19">
        <f t="shared" si="129"/>
        <v>12</v>
      </c>
      <c r="N390" s="20"/>
      <c r="O390" s="117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 x14ac:dyDescent="0.15">
      <c r="A391" s="23" t="s">
        <v>1673</v>
      </c>
      <c r="B391" s="95"/>
      <c r="C391" s="22" t="s">
        <v>12</v>
      </c>
      <c r="D391" s="109" t="s">
        <v>53</v>
      </c>
      <c r="E391" s="88" t="s">
        <v>863</v>
      </c>
      <c r="F391" s="77" t="s">
        <v>742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-</v>
      </c>
      <c r="L391" s="21"/>
      <c r="M391" s="19">
        <f t="shared" si="129"/>
        <v>12</v>
      </c>
      <c r="N391" s="20"/>
      <c r="O391" s="119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 x14ac:dyDescent="0.15">
      <c r="A392" s="44" t="s">
        <v>1671</v>
      </c>
      <c r="B392" s="95"/>
      <c r="C392" s="22" t="s">
        <v>12</v>
      </c>
      <c r="D392" s="109" t="s">
        <v>419</v>
      </c>
      <c r="E392" s="83" t="s">
        <v>864</v>
      </c>
      <c r="F392" s="77" t="s">
        <v>739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-</v>
      </c>
      <c r="L392" s="21"/>
      <c r="M392" s="19">
        <f t="shared" si="129"/>
        <v>15</v>
      </c>
      <c r="N392" s="20"/>
      <c r="O392" s="117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 x14ac:dyDescent="0.15">
      <c r="A393" s="23" t="s">
        <v>1674</v>
      </c>
      <c r="B393" s="95"/>
      <c r="C393" s="22" t="s">
        <v>12</v>
      </c>
      <c r="D393" s="109" t="s">
        <v>419</v>
      </c>
      <c r="E393" s="88" t="s">
        <v>865</v>
      </c>
      <c r="F393" s="77" t="s">
        <v>745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-</v>
      </c>
      <c r="L393" s="21"/>
      <c r="M393" s="19">
        <f t="shared" si="129"/>
        <v>17</v>
      </c>
      <c r="N393" s="20"/>
      <c r="O393" s="119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 x14ac:dyDescent="0.15">
      <c r="A394" s="23" t="s">
        <v>1675</v>
      </c>
      <c r="B394" s="95"/>
      <c r="C394" s="22" t="s">
        <v>12</v>
      </c>
      <c r="D394" s="109" t="s">
        <v>419</v>
      </c>
      <c r="E394" s="83" t="s">
        <v>866</v>
      </c>
      <c r="F394" s="77" t="s">
        <v>742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-</v>
      </c>
      <c r="L394" s="21"/>
      <c r="M394" s="19">
        <f t="shared" si="129"/>
        <v>18</v>
      </c>
      <c r="N394" s="20"/>
      <c r="O394" s="117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44" t="s">
        <v>1676</v>
      </c>
      <c r="B395" s="95"/>
      <c r="C395" s="22" t="s">
        <v>12</v>
      </c>
      <c r="D395" s="109" t="s">
        <v>51</v>
      </c>
      <c r="E395" s="88" t="s">
        <v>867</v>
      </c>
      <c r="F395" s="77" t="s">
        <v>739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-</v>
      </c>
      <c r="L395" s="21"/>
      <c r="M395" s="19">
        <f t="shared" si="129"/>
        <v>15</v>
      </c>
      <c r="N395" s="20"/>
      <c r="O395" s="119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 x14ac:dyDescent="0.15">
      <c r="A396" s="23" t="s">
        <v>1677</v>
      </c>
      <c r="B396" s="95"/>
      <c r="C396" s="22" t="s">
        <v>12</v>
      </c>
      <c r="D396" s="109" t="s">
        <v>211</v>
      </c>
      <c r="E396" s="83" t="s">
        <v>675</v>
      </c>
      <c r="F396" s="77"/>
      <c r="G396" s="71" t="s">
        <v>167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-</v>
      </c>
      <c r="L396" s="21"/>
      <c r="M396" s="19">
        <f t="shared" si="129"/>
        <v>7</v>
      </c>
      <c r="N396" s="20"/>
      <c r="O396" s="117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1678</v>
      </c>
      <c r="B397" s="95"/>
      <c r="C397" s="22" t="s">
        <v>12</v>
      </c>
      <c r="D397" s="109" t="s">
        <v>51</v>
      </c>
      <c r="E397" s="88" t="s">
        <v>868</v>
      </c>
      <c r="F397" s="77" t="s">
        <v>739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-</v>
      </c>
      <c r="L397" s="21"/>
      <c r="M397" s="19">
        <f t="shared" si="129"/>
        <v>35</v>
      </c>
      <c r="N397" s="20"/>
      <c r="O397" s="119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 x14ac:dyDescent="0.15">
      <c r="A398" s="23" t="s">
        <v>1679</v>
      </c>
      <c r="B398" s="95"/>
      <c r="C398" s="22" t="s">
        <v>12</v>
      </c>
      <c r="D398" s="109" t="s">
        <v>53</v>
      </c>
      <c r="E398" s="83" t="s">
        <v>869</v>
      </c>
      <c r="F398" s="77" t="s">
        <v>742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-</v>
      </c>
      <c r="L398" s="21"/>
      <c r="M398" s="19">
        <f t="shared" si="129"/>
        <v>10</v>
      </c>
      <c r="N398" s="20"/>
      <c r="O398" s="117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 x14ac:dyDescent="0.15">
      <c r="A399" s="47" t="s">
        <v>1680</v>
      </c>
      <c r="B399" s="95"/>
      <c r="C399" s="22" t="s">
        <v>12</v>
      </c>
      <c r="D399" s="109" t="s">
        <v>968</v>
      </c>
      <c r="E399" s="88" t="s">
        <v>870</v>
      </c>
      <c r="F399" s="77" t="s">
        <v>742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-</v>
      </c>
      <c r="L399" s="21"/>
      <c r="M399" s="19">
        <f t="shared" si="129"/>
        <v>10</v>
      </c>
      <c r="N399" s="20"/>
      <c r="O399" s="119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 x14ac:dyDescent="0.15">
      <c r="A400" s="23" t="s">
        <v>1681</v>
      </c>
      <c r="B400" s="95"/>
      <c r="C400" s="22" t="s">
        <v>12</v>
      </c>
      <c r="D400" s="109" t="s">
        <v>53</v>
      </c>
      <c r="E400" s="83" t="s">
        <v>871</v>
      </c>
      <c r="F400" s="77" t="s">
        <v>745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-</v>
      </c>
      <c r="L400" s="21"/>
      <c r="M400" s="19">
        <f t="shared" si="129"/>
        <v>9</v>
      </c>
      <c r="N400" s="20"/>
      <c r="O400" s="117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 x14ac:dyDescent="0.15">
      <c r="A401" s="23" t="s">
        <v>1682</v>
      </c>
      <c r="B401" s="95"/>
      <c r="C401" s="22" t="s">
        <v>12</v>
      </c>
      <c r="D401" s="109" t="s">
        <v>53</v>
      </c>
      <c r="E401" s="88" t="s">
        <v>872</v>
      </c>
      <c r="F401" s="77" t="s">
        <v>744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-</v>
      </c>
      <c r="L401" s="21"/>
      <c r="M401" s="19">
        <f t="shared" si="129"/>
        <v>10</v>
      </c>
      <c r="N401" s="20"/>
      <c r="O401" s="119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 x14ac:dyDescent="0.15">
      <c r="A402" s="23" t="s">
        <v>1683</v>
      </c>
      <c r="B402" s="95"/>
      <c r="C402" s="22" t="s">
        <v>12</v>
      </c>
      <c r="D402" s="109" t="s">
        <v>53</v>
      </c>
      <c r="E402" s="83" t="s">
        <v>872</v>
      </c>
      <c r="F402" s="77" t="s">
        <v>742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-</v>
      </c>
      <c r="L402" s="21"/>
      <c r="M402" s="19">
        <f t="shared" si="129"/>
        <v>10</v>
      </c>
      <c r="N402" s="20"/>
      <c r="O402" s="117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 x14ac:dyDescent="0.15">
      <c r="A403" s="23" t="s">
        <v>1684</v>
      </c>
      <c r="B403" s="95"/>
      <c r="C403" s="22" t="s">
        <v>12</v>
      </c>
      <c r="D403" s="109" t="s">
        <v>939</v>
      </c>
      <c r="E403" s="88" t="s">
        <v>873</v>
      </c>
      <c r="F403" s="77" t="s">
        <v>745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-</v>
      </c>
      <c r="L403" s="21"/>
      <c r="M403" s="19">
        <f t="shared" si="129"/>
        <v>10</v>
      </c>
      <c r="N403" s="20"/>
      <c r="O403" s="119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 x14ac:dyDescent="0.15">
      <c r="A404" s="23" t="s">
        <v>1685</v>
      </c>
      <c r="B404" s="95"/>
      <c r="C404" s="22" t="s">
        <v>12</v>
      </c>
      <c r="D404" s="109" t="s">
        <v>968</v>
      </c>
      <c r="E404" s="83" t="s">
        <v>874</v>
      </c>
      <c r="F404" s="77" t="s">
        <v>744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-</v>
      </c>
      <c r="L404" s="21"/>
      <c r="M404" s="19">
        <f t="shared" si="129"/>
        <v>30</v>
      </c>
      <c r="N404" s="20"/>
      <c r="O404" s="117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1686</v>
      </c>
      <c r="B405" s="95"/>
      <c r="C405" s="22" t="s">
        <v>12</v>
      </c>
      <c r="D405" s="109" t="s">
        <v>51</v>
      </c>
      <c r="E405" s="88" t="s">
        <v>875</v>
      </c>
      <c r="F405" s="77" t="s">
        <v>742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-</v>
      </c>
      <c r="L405" s="21"/>
      <c r="M405" s="19">
        <f t="shared" si="129"/>
        <v>22</v>
      </c>
      <c r="N405" s="20"/>
      <c r="O405" s="119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 x14ac:dyDescent="0.15">
      <c r="A406" s="23" t="s">
        <v>686</v>
      </c>
      <c r="B406" s="95"/>
      <c r="C406" s="22" t="s">
        <v>12</v>
      </c>
      <c r="D406" s="109" t="s">
        <v>195</v>
      </c>
      <c r="E406" s="86" t="s">
        <v>685</v>
      </c>
      <c r="F406" s="77" t="s">
        <v>745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-</v>
      </c>
      <c r="L406" s="21"/>
      <c r="M406" s="19">
        <f t="shared" si="129"/>
        <v>10</v>
      </c>
      <c r="N406" s="20"/>
      <c r="O406" s="117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 x14ac:dyDescent="0.15">
      <c r="A407" s="48" t="s">
        <v>1687</v>
      </c>
      <c r="B407" s="95"/>
      <c r="C407" s="22" t="s">
        <v>12</v>
      </c>
      <c r="D407" s="109" t="s">
        <v>195</v>
      </c>
      <c r="E407" s="88" t="s">
        <v>688</v>
      </c>
      <c r="F407" s="77" t="s">
        <v>745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-</v>
      </c>
      <c r="L407" s="21"/>
      <c r="M407" s="19">
        <f t="shared" si="129"/>
        <v>10</v>
      </c>
      <c r="N407" s="20"/>
      <c r="O407" s="119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1688</v>
      </c>
      <c r="B408" s="95"/>
      <c r="C408" s="22" t="s">
        <v>12</v>
      </c>
      <c r="D408" s="109" t="s">
        <v>51</v>
      </c>
      <c r="E408" s="83" t="s">
        <v>887</v>
      </c>
      <c r="F408" s="77" t="s">
        <v>742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-</v>
      </c>
      <c r="L408" s="21"/>
      <c r="M408" s="19">
        <f t="shared" si="129"/>
        <v>15</v>
      </c>
      <c r="N408" s="20"/>
      <c r="O408" s="117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1689</v>
      </c>
      <c r="B409" s="95"/>
      <c r="C409" s="22" t="s">
        <v>12</v>
      </c>
      <c r="D409" s="109" t="s">
        <v>51</v>
      </c>
      <c r="E409" s="88" t="s">
        <v>887</v>
      </c>
      <c r="F409" s="77" t="s">
        <v>744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-</v>
      </c>
      <c r="L409" s="21"/>
      <c r="M409" s="19">
        <f t="shared" si="129"/>
        <v>15</v>
      </c>
      <c r="N409" s="20"/>
      <c r="O409" s="119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 x14ac:dyDescent="0.15">
      <c r="A410" s="23" t="s">
        <v>1690</v>
      </c>
      <c r="B410" s="95"/>
      <c r="C410" s="22" t="s">
        <v>12</v>
      </c>
      <c r="D410" s="109" t="s">
        <v>419</v>
      </c>
      <c r="E410" s="83" t="s">
        <v>886</v>
      </c>
      <c r="F410" s="77" t="s">
        <v>742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-</v>
      </c>
      <c r="L410" s="21"/>
      <c r="M410" s="19">
        <f t="shared" si="129"/>
        <v>20</v>
      </c>
      <c r="N410" s="20"/>
      <c r="O410" s="117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 x14ac:dyDescent="0.15">
      <c r="A411" s="23" t="s">
        <v>1691</v>
      </c>
      <c r="B411" s="95"/>
      <c r="C411" s="22" t="s">
        <v>12</v>
      </c>
      <c r="D411" s="109" t="s">
        <v>419</v>
      </c>
      <c r="E411" s="88" t="s">
        <v>886</v>
      </c>
      <c r="F411" s="77" t="s">
        <v>744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-</v>
      </c>
      <c r="L411" s="21"/>
      <c r="M411" s="19">
        <f t="shared" si="129"/>
        <v>20</v>
      </c>
      <c r="N411" s="20"/>
      <c r="O411" s="119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1692</v>
      </c>
      <c r="B412" s="95"/>
      <c r="C412" s="22" t="s">
        <v>12</v>
      </c>
      <c r="D412" s="109" t="s">
        <v>51</v>
      </c>
      <c r="E412" s="83" t="s">
        <v>877</v>
      </c>
      <c r="F412" s="77" t="s">
        <v>744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-</v>
      </c>
      <c r="L412" s="21"/>
      <c r="M412" s="19">
        <f t="shared" si="129"/>
        <v>18</v>
      </c>
      <c r="N412" s="20"/>
      <c r="O412" s="117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 x14ac:dyDescent="0.15">
      <c r="A413" s="48" t="s">
        <v>1693</v>
      </c>
      <c r="B413" s="95"/>
      <c r="C413" s="22" t="s">
        <v>12</v>
      </c>
      <c r="D413" s="109" t="s">
        <v>419</v>
      </c>
      <c r="E413" s="88" t="s">
        <v>876</v>
      </c>
      <c r="F413" s="77" t="s">
        <v>745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-</v>
      </c>
      <c r="L413" s="21"/>
      <c r="M413" s="19">
        <f t="shared" si="129"/>
        <v>16</v>
      </c>
      <c r="N413" s="20"/>
      <c r="O413" s="119">
        <v>2</v>
      </c>
      <c r="P413" s="21">
        <f>SUMIFS(VENTAS[Cantidad],VENTAS[Code],INVENTARIO[[#This Row],[Code]])</f>
        <v>1</v>
      </c>
      <c r="Q413" s="21">
        <f>INVENTARIO[[#This Row],[Entradas]]-INVENTARIO[[#This Row],[Salidas]]</f>
        <v>1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 x14ac:dyDescent="0.15">
      <c r="A414" s="23" t="s">
        <v>1694</v>
      </c>
      <c r="B414" s="95"/>
      <c r="C414" s="22" t="s">
        <v>12</v>
      </c>
      <c r="D414" s="109" t="s">
        <v>218</v>
      </c>
      <c r="E414" s="83" t="s">
        <v>878</v>
      </c>
      <c r="F414" s="77" t="s">
        <v>761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-</v>
      </c>
      <c r="L414" s="21"/>
      <c r="M414" s="19">
        <f t="shared" si="129"/>
        <v>40</v>
      </c>
      <c r="N414" s="20"/>
      <c r="O414" s="117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 x14ac:dyDescent="0.15">
      <c r="A415" s="23" t="s">
        <v>1695</v>
      </c>
      <c r="B415" s="95"/>
      <c r="C415" s="22" t="s">
        <v>12</v>
      </c>
      <c r="D415" s="109" t="s">
        <v>55</v>
      </c>
      <c r="E415" s="88" t="s">
        <v>885</v>
      </c>
      <c r="F415" s="77" t="s">
        <v>742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-</v>
      </c>
      <c r="L415" s="21"/>
      <c r="M415" s="19">
        <f t="shared" si="129"/>
        <v>30</v>
      </c>
      <c r="N415" s="20"/>
      <c r="O415" s="119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 x14ac:dyDescent="0.15">
      <c r="A416" s="23" t="s">
        <v>1833</v>
      </c>
      <c r="B416" s="95"/>
      <c r="C416" s="22" t="s">
        <v>12</v>
      </c>
      <c r="D416" s="109" t="s">
        <v>420</v>
      </c>
      <c r="E416" s="83" t="s">
        <v>884</v>
      </c>
      <c r="F416" s="77" t="s">
        <v>760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-</v>
      </c>
      <c r="L416" s="21"/>
      <c r="M416" s="19">
        <f t="shared" ref="M416:M420" si="135">Z416</f>
        <v>45</v>
      </c>
      <c r="N416" s="20"/>
      <c r="O416" s="117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 x14ac:dyDescent="0.15">
      <c r="A417" s="23" t="s">
        <v>1832</v>
      </c>
      <c r="B417" s="95"/>
      <c r="C417" s="22" t="s">
        <v>12</v>
      </c>
      <c r="D417" s="109" t="s">
        <v>218</v>
      </c>
      <c r="E417" s="88" t="s">
        <v>883</v>
      </c>
      <c r="F417" s="77" t="s">
        <v>761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-</v>
      </c>
      <c r="L417" s="21"/>
      <c r="M417" s="19">
        <f t="shared" si="135"/>
        <v>35</v>
      </c>
      <c r="N417" s="20"/>
      <c r="O417" s="119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 x14ac:dyDescent="0.15">
      <c r="A418" s="23" t="s">
        <v>1831</v>
      </c>
      <c r="B418" s="95"/>
      <c r="C418" s="22" t="s">
        <v>12</v>
      </c>
      <c r="D418" s="109" t="s">
        <v>256</v>
      </c>
      <c r="E418" s="83" t="s">
        <v>700</v>
      </c>
      <c r="F418" s="77" t="s">
        <v>745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-</v>
      </c>
      <c r="L418" s="21"/>
      <c r="M418" s="19">
        <f t="shared" si="135"/>
        <v>8</v>
      </c>
      <c r="N418" s="20"/>
      <c r="O418" s="117">
        <v>4</v>
      </c>
      <c r="P418" s="21">
        <f>SUMIFS(VENTAS[Cantidad],VENTAS[Code],INVENTARIO[[#This Row],[Code]])</f>
        <v>0</v>
      </c>
      <c r="Q418" s="21">
        <f>INVENTARIO[[#This Row],[Entradas]]-INVENTARIO[[#This Row],[Salidas]]</f>
        <v>4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8</v>
      </c>
      <c r="AA418" s="20">
        <f t="shared" si="140"/>
        <v>4.2888888888888896</v>
      </c>
      <c r="AB418" s="20"/>
    </row>
    <row r="419" spans="1:28" ht="50" customHeight="1" x14ac:dyDescent="0.15">
      <c r="A419" s="23" t="s">
        <v>1696</v>
      </c>
      <c r="B419" s="95"/>
      <c r="C419" s="22" t="s">
        <v>12</v>
      </c>
      <c r="D419" s="109" t="s">
        <v>256</v>
      </c>
      <c r="E419" s="88" t="s">
        <v>702</v>
      </c>
      <c r="F419" s="77" t="s">
        <v>758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-</v>
      </c>
      <c r="L419" s="21"/>
      <c r="M419" s="19">
        <f t="shared" si="135"/>
        <v>8</v>
      </c>
      <c r="N419" s="20"/>
      <c r="O419" s="119">
        <v>4</v>
      </c>
      <c r="P419" s="21">
        <f>SUMIFS(VENTAS[Cantidad],VENTAS[Code],INVENTARIO[[#This Row],[Code]])</f>
        <v>0</v>
      </c>
      <c r="Q419" s="21">
        <f>INVENTARIO[[#This Row],[Entradas]]-INVENTARIO[[#This Row],[Salidas]]</f>
        <v>4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8</v>
      </c>
      <c r="AA419" s="20">
        <f t="shared" si="140"/>
        <v>4.2888888888888896</v>
      </c>
      <c r="AB419" s="20"/>
    </row>
    <row r="420" spans="1:28" ht="50" customHeight="1" x14ac:dyDescent="0.15">
      <c r="A420" s="23" t="s">
        <v>1697</v>
      </c>
      <c r="B420" s="95"/>
      <c r="C420" s="22" t="s">
        <v>12</v>
      </c>
      <c r="D420" s="109" t="s">
        <v>256</v>
      </c>
      <c r="E420" s="83" t="s">
        <v>880</v>
      </c>
      <c r="F420" s="77" t="s">
        <v>742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-</v>
      </c>
      <c r="L420" s="21"/>
      <c r="M420" s="19">
        <f t="shared" si="135"/>
        <v>3</v>
      </c>
      <c r="N420" s="20"/>
      <c r="O420" s="117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 x14ac:dyDescent="0.15">
      <c r="A421" s="23" t="s">
        <v>1698</v>
      </c>
      <c r="B421" s="95"/>
      <c r="C421" s="22" t="s">
        <v>12</v>
      </c>
      <c r="D421" s="109" t="s">
        <v>211</v>
      </c>
      <c r="E421" s="88" t="s">
        <v>882</v>
      </c>
      <c r="F421" s="77" t="s">
        <v>879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-</v>
      </c>
      <c r="L421" s="21"/>
      <c r="M421" s="19">
        <f t="shared" ref="M421:M461" si="142">Z421</f>
        <v>15</v>
      </c>
      <c r="N421" s="20"/>
      <c r="O421" s="119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 x14ac:dyDescent="0.15">
      <c r="A422" s="47" t="s">
        <v>1699</v>
      </c>
      <c r="B422" s="95"/>
      <c r="C422" s="22" t="s">
        <v>12</v>
      </c>
      <c r="D422" s="109" t="s">
        <v>939</v>
      </c>
      <c r="E422" s="83" t="s">
        <v>881</v>
      </c>
      <c r="F422" s="77" t="s">
        <v>739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-</v>
      </c>
      <c r="L422" s="21"/>
      <c r="M422" s="19">
        <f t="shared" si="142"/>
        <v>10</v>
      </c>
      <c r="N422" s="20"/>
      <c r="O422" s="117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 x14ac:dyDescent="0.15">
      <c r="A423" s="23" t="s">
        <v>1700</v>
      </c>
      <c r="B423" s="95"/>
      <c r="C423" s="22" t="s">
        <v>12</v>
      </c>
      <c r="D423" s="109" t="s">
        <v>256</v>
      </c>
      <c r="E423" s="88" t="s">
        <v>880</v>
      </c>
      <c r="F423" s="77" t="s">
        <v>744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-</v>
      </c>
      <c r="L423" s="21"/>
      <c r="M423" s="19">
        <f t="shared" si="142"/>
        <v>3</v>
      </c>
      <c r="N423" s="20"/>
      <c r="O423" s="119">
        <v>5</v>
      </c>
      <c r="P423" s="21">
        <f>SUMIFS(VENTAS[Cantidad],VENTAS[Code],INVENTARIO[[#This Row],[Code]])</f>
        <v>0</v>
      </c>
      <c r="Q423" s="21">
        <f>INVENTARIO[[#This Row],[Entradas]]-INVENTARIO[[#This Row],[Salidas]]</f>
        <v>5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 x14ac:dyDescent="0.15">
      <c r="A424" s="23" t="s">
        <v>1701</v>
      </c>
      <c r="B424" s="95"/>
      <c r="C424" s="22" t="s">
        <v>12</v>
      </c>
      <c r="D424" s="109" t="s">
        <v>53</v>
      </c>
      <c r="E424" s="87" t="s">
        <v>1146</v>
      </c>
      <c r="F424" s="79" t="s">
        <v>742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-</v>
      </c>
      <c r="L424" s="21"/>
      <c r="M424" s="19">
        <f t="shared" si="142"/>
        <v>12</v>
      </c>
      <c r="N424" s="20"/>
      <c r="O424" s="117">
        <v>3</v>
      </c>
      <c r="P424" s="21">
        <f>SUMIFS(VENTAS[Cantidad],VENTAS[Code],INVENTARIO[[#This Row],[Code]])</f>
        <v>1</v>
      </c>
      <c r="Q424" s="21">
        <f>INVENTARIO[[#This Row],[Entradas]]-INVENTARIO[[#This Row],[Salidas]]</f>
        <v>2</v>
      </c>
      <c r="R424" s="66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1155</v>
      </c>
    </row>
    <row r="425" spans="1:28" ht="50" customHeight="1" x14ac:dyDescent="0.15">
      <c r="A425" s="23" t="s">
        <v>1702</v>
      </c>
      <c r="B425" s="95"/>
      <c r="C425" s="22" t="s">
        <v>12</v>
      </c>
      <c r="D425" s="109" t="s">
        <v>53</v>
      </c>
      <c r="E425" s="84" t="s">
        <v>1145</v>
      </c>
      <c r="F425" s="79" t="s">
        <v>739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-</v>
      </c>
      <c r="L425" s="21"/>
      <c r="M425" s="19">
        <f t="shared" si="142"/>
        <v>12</v>
      </c>
      <c r="N425" s="20"/>
      <c r="O425" s="119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66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12</v>
      </c>
      <c r="AA425" s="20">
        <f t="shared" si="147"/>
        <v>4.0268181818181823</v>
      </c>
      <c r="AB425" s="20" t="s">
        <v>1143</v>
      </c>
    </row>
    <row r="426" spans="1:28" ht="50" customHeight="1" x14ac:dyDescent="0.15">
      <c r="A426" s="23" t="s">
        <v>1703</v>
      </c>
      <c r="B426" s="95"/>
      <c r="C426" s="22" t="s">
        <v>12</v>
      </c>
      <c r="D426" s="109" t="s">
        <v>53</v>
      </c>
      <c r="E426" s="84" t="s">
        <v>1145</v>
      </c>
      <c r="F426" s="79" t="s">
        <v>745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-</v>
      </c>
      <c r="L426" s="21"/>
      <c r="M426" s="19">
        <f t="shared" si="142"/>
        <v>12</v>
      </c>
      <c r="N426" s="20"/>
      <c r="O426" s="117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66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12</v>
      </c>
      <c r="AA426" s="20">
        <f t="shared" si="147"/>
        <v>4.0268181818181823</v>
      </c>
      <c r="AB426" s="20" t="s">
        <v>1143</v>
      </c>
    </row>
    <row r="427" spans="1:28" ht="50" customHeight="1" x14ac:dyDescent="0.15">
      <c r="A427" s="23" t="s">
        <v>1161</v>
      </c>
      <c r="B427" s="95"/>
      <c r="C427" s="22" t="s">
        <v>12</v>
      </c>
      <c r="D427" s="109" t="s">
        <v>419</v>
      </c>
      <c r="E427" s="84" t="s">
        <v>1121</v>
      </c>
      <c r="F427" s="79" t="s">
        <v>740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-</v>
      </c>
      <c r="L427" s="21"/>
      <c r="M427" s="19">
        <f t="shared" si="142"/>
        <v>25</v>
      </c>
      <c r="N427" s="20"/>
      <c r="O427" s="117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66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1143</v>
      </c>
    </row>
    <row r="428" spans="1:28" ht="50" customHeight="1" x14ac:dyDescent="0.15">
      <c r="A428" s="23" t="s">
        <v>1704</v>
      </c>
      <c r="B428" s="95"/>
      <c r="C428" s="22" t="s">
        <v>12</v>
      </c>
      <c r="D428" s="109" t="s">
        <v>419</v>
      </c>
      <c r="E428" s="84" t="s">
        <v>1121</v>
      </c>
      <c r="F428" s="79" t="s">
        <v>745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-</v>
      </c>
      <c r="L428" s="21"/>
      <c r="M428" s="19">
        <f t="shared" si="142"/>
        <v>25</v>
      </c>
      <c r="N428" s="20"/>
      <c r="O428" s="117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66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1143</v>
      </c>
    </row>
    <row r="429" spans="1:28" ht="50" customHeight="1" x14ac:dyDescent="0.15">
      <c r="A429" s="23" t="s">
        <v>1705</v>
      </c>
      <c r="B429" s="95"/>
      <c r="C429" s="22" t="s">
        <v>12</v>
      </c>
      <c r="D429" s="109" t="s">
        <v>419</v>
      </c>
      <c r="E429" s="84" t="s">
        <v>1121</v>
      </c>
      <c r="F429" s="79" t="s">
        <v>744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-</v>
      </c>
      <c r="L429" s="21"/>
      <c r="M429" s="19">
        <f t="shared" si="142"/>
        <v>25</v>
      </c>
      <c r="N429" s="20"/>
      <c r="O429" s="119">
        <v>2</v>
      </c>
      <c r="P429" s="21">
        <f>SUMIFS(VENTAS[Cantidad],VENTAS[Code],INVENTARIO[[#This Row],[Code]])</f>
        <v>2</v>
      </c>
      <c r="Q429" s="21">
        <f>INVENTARIO[[#This Row],[Entradas]]-INVENTARIO[[#This Row],[Salidas]]</f>
        <v>0</v>
      </c>
      <c r="R429" s="66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1143</v>
      </c>
    </row>
    <row r="430" spans="1:28" ht="50" customHeight="1" x14ac:dyDescent="0.15">
      <c r="A430" s="23" t="s">
        <v>1706</v>
      </c>
      <c r="B430" s="95"/>
      <c r="C430" s="22" t="s">
        <v>12</v>
      </c>
      <c r="D430" s="109" t="s">
        <v>51</v>
      </c>
      <c r="E430" s="84" t="s">
        <v>1122</v>
      </c>
      <c r="F430" s="80" t="s">
        <v>740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-</v>
      </c>
      <c r="L430" s="21"/>
      <c r="M430" s="19">
        <f t="shared" si="142"/>
        <v>35</v>
      </c>
      <c r="N430" s="20"/>
      <c r="O430" s="117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66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37" t="s">
        <v>1143</v>
      </c>
    </row>
    <row r="431" spans="1:28" ht="50" customHeight="1" x14ac:dyDescent="0.15">
      <c r="A431" s="23" t="s">
        <v>1707</v>
      </c>
      <c r="B431" s="95"/>
      <c r="C431" s="22" t="s">
        <v>12</v>
      </c>
      <c r="D431" s="109" t="s">
        <v>51</v>
      </c>
      <c r="E431" s="84" t="s">
        <v>1122</v>
      </c>
      <c r="F431" s="80" t="s">
        <v>745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-</v>
      </c>
      <c r="L431" s="21"/>
      <c r="M431" s="19">
        <f t="shared" si="142"/>
        <v>35</v>
      </c>
      <c r="N431" s="20"/>
      <c r="O431" s="119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66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37" t="s">
        <v>1143</v>
      </c>
    </row>
    <row r="432" spans="1:28" ht="50" customHeight="1" x14ac:dyDescent="0.15">
      <c r="A432" s="23" t="s">
        <v>1708</v>
      </c>
      <c r="B432" s="95"/>
      <c r="C432" s="22" t="s">
        <v>12</v>
      </c>
      <c r="D432" s="109" t="s">
        <v>51</v>
      </c>
      <c r="E432" s="84" t="s">
        <v>1122</v>
      </c>
      <c r="F432" s="80" t="s">
        <v>744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7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66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 x14ac:dyDescent="0.15">
      <c r="A433" s="48" t="s">
        <v>1709</v>
      </c>
      <c r="B433" s="95"/>
      <c r="C433" s="22" t="s">
        <v>12</v>
      </c>
      <c r="D433" s="109" t="s">
        <v>419</v>
      </c>
      <c r="E433" s="84" t="s">
        <v>1120</v>
      </c>
      <c r="F433" s="80" t="s">
        <v>744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19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66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1143</v>
      </c>
    </row>
    <row r="434" spans="1:28" ht="50" customHeight="1" x14ac:dyDescent="0.15">
      <c r="A434" s="23" t="s">
        <v>1711</v>
      </c>
      <c r="B434" s="95"/>
      <c r="C434" s="22" t="s">
        <v>12</v>
      </c>
      <c r="D434" s="109" t="s">
        <v>419</v>
      </c>
      <c r="E434" s="84" t="s">
        <v>1120</v>
      </c>
      <c r="F434" s="80" t="s">
        <v>740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7">
        <v>2</v>
      </c>
      <c r="P434" s="21">
        <f>SUMIFS(VENTAS[Cantidad],VENTAS[Code],INVENTARIO[[#This Row],[Code]])</f>
        <v>0</v>
      </c>
      <c r="Q434" s="21">
        <f>INVENTARIO[[#This Row],[Entradas]]-INVENTARIO[[#This Row],[Salidas]]</f>
        <v>2</v>
      </c>
      <c r="R434" s="66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1143</v>
      </c>
    </row>
    <row r="435" spans="1:28" ht="50" customHeight="1" x14ac:dyDescent="0.15">
      <c r="A435" s="23" t="s">
        <v>1712</v>
      </c>
      <c r="B435" s="95"/>
      <c r="C435" s="22" t="s">
        <v>12</v>
      </c>
      <c r="D435" s="109" t="s">
        <v>53</v>
      </c>
      <c r="E435" s="84" t="s">
        <v>1157</v>
      </c>
      <c r="F435" s="80" t="s">
        <v>742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19">
        <v>3</v>
      </c>
      <c r="P435" s="21">
        <f>SUMIFS(VENTAS[Cantidad],VENTAS[Code],INVENTARIO[[#This Row],[Code]])</f>
        <v>2</v>
      </c>
      <c r="Q435" s="21">
        <f>INVENTARIO[[#This Row],[Entradas]]-INVENTARIO[[#This Row],[Salidas]]</f>
        <v>1</v>
      </c>
      <c r="R435" s="66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1155</v>
      </c>
    </row>
    <row r="436" spans="1:28" ht="50" customHeight="1" x14ac:dyDescent="0.15">
      <c r="A436" s="23" t="s">
        <v>1170</v>
      </c>
      <c r="B436" s="95"/>
      <c r="C436" s="22" t="s">
        <v>12</v>
      </c>
      <c r="D436" s="109" t="s">
        <v>419</v>
      </c>
      <c r="E436" s="84" t="s">
        <v>1123</v>
      </c>
      <c r="F436" s="80" t="s">
        <v>744</v>
      </c>
      <c r="G436" s="71" t="s">
        <v>167</v>
      </c>
      <c r="H436" s="21"/>
      <c r="I436" s="21">
        <v>1</v>
      </c>
      <c r="J436" s="21" t="s">
        <v>14</v>
      </c>
      <c r="K436" s="21" t="s">
        <v>1124</v>
      </c>
      <c r="L436" s="21"/>
      <c r="M436" s="19">
        <f t="shared" si="142"/>
        <v>25</v>
      </c>
      <c r="N436" s="20"/>
      <c r="O436" s="117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66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1144</v>
      </c>
    </row>
    <row r="437" spans="1:28" ht="50" customHeight="1" x14ac:dyDescent="0.15">
      <c r="A437" s="23" t="s">
        <v>1713</v>
      </c>
      <c r="B437" s="95"/>
      <c r="C437" s="22" t="s">
        <v>12</v>
      </c>
      <c r="D437" s="109" t="s">
        <v>419</v>
      </c>
      <c r="E437" s="112" t="s">
        <v>1125</v>
      </c>
      <c r="F437" s="80" t="s">
        <v>740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66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1143</v>
      </c>
    </row>
    <row r="438" spans="1:28" ht="50" customHeight="1" x14ac:dyDescent="0.15">
      <c r="A438" s="23" t="s">
        <v>1172</v>
      </c>
      <c r="B438" s="95"/>
      <c r="C438" s="22" t="s">
        <v>12</v>
      </c>
      <c r="D438" s="109" t="s">
        <v>53</v>
      </c>
      <c r="E438" s="84" t="s">
        <v>1126</v>
      </c>
      <c r="F438" s="80" t="s">
        <v>744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7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66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1143</v>
      </c>
    </row>
    <row r="439" spans="1:28" ht="50" customHeight="1" x14ac:dyDescent="0.15">
      <c r="A439" s="23" t="s">
        <v>1714</v>
      </c>
      <c r="B439" s="95"/>
      <c r="C439" s="22" t="s">
        <v>12</v>
      </c>
      <c r="D439" s="109" t="s">
        <v>53</v>
      </c>
      <c r="E439" s="84" t="s">
        <v>1339</v>
      </c>
      <c r="F439" s="80" t="s">
        <v>745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15</v>
      </c>
      <c r="N439" s="20"/>
      <c r="O439" s="119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66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15</v>
      </c>
      <c r="AA439" s="20">
        <f t="shared" si="152"/>
        <v>4.8377272727272729</v>
      </c>
      <c r="AB439" s="20" t="s">
        <v>1143</v>
      </c>
    </row>
    <row r="440" spans="1:28" ht="50" customHeight="1" x14ac:dyDescent="0.15">
      <c r="A440" s="23" t="s">
        <v>1715</v>
      </c>
      <c r="B440" s="95"/>
      <c r="C440" s="22" t="s">
        <v>12</v>
      </c>
      <c r="D440" s="109" t="s">
        <v>51</v>
      </c>
      <c r="E440" s="84" t="s">
        <v>1127</v>
      </c>
      <c r="F440" s="80" t="s">
        <v>744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7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66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1716</v>
      </c>
      <c r="B441" s="95"/>
      <c r="C441" s="22" t="s">
        <v>12</v>
      </c>
      <c r="D441" s="109" t="s">
        <v>51</v>
      </c>
      <c r="E441" s="84" t="s">
        <v>1127</v>
      </c>
      <c r="F441" s="80" t="s">
        <v>745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19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66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customHeight="1" x14ac:dyDescent="0.15">
      <c r="A442" s="23" t="s">
        <v>1176</v>
      </c>
      <c r="B442" s="95"/>
      <c r="C442" s="22" t="s">
        <v>12</v>
      </c>
      <c r="D442" s="109" t="s">
        <v>938</v>
      </c>
      <c r="E442" s="84" t="s">
        <v>1128</v>
      </c>
      <c r="F442" s="80" t="s">
        <v>742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7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66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1143</v>
      </c>
    </row>
    <row r="443" spans="1:28" ht="50" customHeight="1" x14ac:dyDescent="0.15">
      <c r="A443" s="23" t="s">
        <v>1717</v>
      </c>
      <c r="B443" s="95"/>
      <c r="C443" s="22" t="s">
        <v>12</v>
      </c>
      <c r="D443" s="109" t="s">
        <v>938</v>
      </c>
      <c r="E443" s="84" t="s">
        <v>1128</v>
      </c>
      <c r="F443" s="80" t="s">
        <v>744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9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66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 t="s">
        <v>1355</v>
      </c>
    </row>
    <row r="444" spans="1:28" ht="50" customHeight="1" x14ac:dyDescent="0.15">
      <c r="A444" s="23" t="s">
        <v>1178</v>
      </c>
      <c r="B444" s="95"/>
      <c r="C444" s="22" t="s">
        <v>12</v>
      </c>
      <c r="D444" s="109" t="s">
        <v>938</v>
      </c>
      <c r="E444" s="84" t="s">
        <v>1128</v>
      </c>
      <c r="F444" s="80" t="s">
        <v>745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7">
        <v>1</v>
      </c>
      <c r="P444" s="21">
        <f>SUMIFS(VENTAS[Cantidad],VENTAS[Code],INVENTARIO[[#This Row],[Code]])</f>
        <v>1</v>
      </c>
      <c r="Q444" s="21">
        <f>INVENTARIO[[#This Row],[Entradas]]-INVENTARIO[[#This Row],[Salidas]]</f>
        <v>0</v>
      </c>
      <c r="R444" s="66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1143</v>
      </c>
    </row>
    <row r="445" spans="1:28" ht="50" customHeight="1" x14ac:dyDescent="0.15">
      <c r="A445" s="48" t="s">
        <v>1718</v>
      </c>
      <c r="B445" s="95"/>
      <c r="C445" s="22" t="s">
        <v>12</v>
      </c>
      <c r="D445" s="109" t="s">
        <v>939</v>
      </c>
      <c r="E445" s="84" t="s">
        <v>1129</v>
      </c>
      <c r="F445" s="80" t="s">
        <v>739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19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66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 x14ac:dyDescent="0.15">
      <c r="A446" s="23" t="s">
        <v>1719</v>
      </c>
      <c r="B446" s="95"/>
      <c r="C446" s="22" t="s">
        <v>12</v>
      </c>
      <c r="D446" s="109" t="s">
        <v>939</v>
      </c>
      <c r="E446" s="84" t="s">
        <v>1129</v>
      </c>
      <c r="F446" s="80" t="s">
        <v>742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7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66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 x14ac:dyDescent="0.15">
      <c r="A447" s="23" t="s">
        <v>1720</v>
      </c>
      <c r="B447" s="95"/>
      <c r="C447" s="22" t="s">
        <v>12</v>
      </c>
      <c r="D447" s="109" t="s">
        <v>939</v>
      </c>
      <c r="E447" s="84" t="s">
        <v>1129</v>
      </c>
      <c r="F447" s="80" t="s">
        <v>744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19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66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 x14ac:dyDescent="0.15">
      <c r="A448" s="23" t="s">
        <v>1710</v>
      </c>
      <c r="B448" s="95"/>
      <c r="C448" s="22" t="s">
        <v>12</v>
      </c>
      <c r="D448" s="109" t="s">
        <v>939</v>
      </c>
      <c r="E448" s="84" t="s">
        <v>1129</v>
      </c>
      <c r="F448" s="79" t="s">
        <v>745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7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66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 x14ac:dyDescent="0.15">
      <c r="A449" s="23" t="s">
        <v>1721</v>
      </c>
      <c r="B449" s="95"/>
      <c r="C449" s="22" t="s">
        <v>12</v>
      </c>
      <c r="D449" s="109" t="s">
        <v>419</v>
      </c>
      <c r="E449" s="84" t="s">
        <v>1125</v>
      </c>
      <c r="F449" s="80" t="s">
        <v>742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19">
        <v>2</v>
      </c>
      <c r="P449" s="21">
        <f>SUMIFS(VENTAS[Cantidad],VENTAS[Code],INVENTARIO[[#This Row],[Code]])</f>
        <v>1</v>
      </c>
      <c r="Q449" s="21">
        <f>INVENTARIO[[#This Row],[Entradas]]-INVENTARIO[[#This Row],[Salidas]]</f>
        <v>1</v>
      </c>
      <c r="R449" s="66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1143</v>
      </c>
    </row>
    <row r="450" spans="1:28" ht="50" customHeight="1" x14ac:dyDescent="0.15">
      <c r="A450" s="23" t="s">
        <v>1722</v>
      </c>
      <c r="B450" s="95"/>
      <c r="C450" s="22" t="s">
        <v>12</v>
      </c>
      <c r="D450" s="109" t="s">
        <v>419</v>
      </c>
      <c r="E450" s="84" t="s">
        <v>1125</v>
      </c>
      <c r="F450" s="80" t="s">
        <v>744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7">
        <v>4</v>
      </c>
      <c r="P450" s="21">
        <f>SUMIFS(VENTAS[Cantidad],VENTAS[Code],INVENTARIO[[#This Row],[Code]])</f>
        <v>0</v>
      </c>
      <c r="Q450" s="21">
        <f>INVENTARIO[[#This Row],[Entradas]]-INVENTARIO[[#This Row],[Salidas]]</f>
        <v>4</v>
      </c>
      <c r="R450" s="66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 x14ac:dyDescent="0.15">
      <c r="A451" s="23"/>
      <c r="B451" s="95"/>
      <c r="C451" s="22"/>
      <c r="D451" s="109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1723</v>
      </c>
      <c r="B452" s="95"/>
      <c r="C452" s="22" t="s">
        <v>12</v>
      </c>
      <c r="D452" s="109" t="s">
        <v>51</v>
      </c>
      <c r="E452" s="84" t="s">
        <v>1131</v>
      </c>
      <c r="F452" s="80" t="s">
        <v>740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7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66">
        <v>233</v>
      </c>
      <c r="S452" s="20">
        <v>17.600000000000001</v>
      </c>
      <c r="T452" s="20">
        <f t="shared" si="153"/>
        <v>13.238636363636363</v>
      </c>
      <c r="U452" s="21">
        <v>340</v>
      </c>
      <c r="V452" s="20">
        <v>17</v>
      </c>
      <c r="W452" s="20">
        <f t="shared" si="154"/>
        <v>5.78</v>
      </c>
      <c r="X452" s="20">
        <f t="shared" si="150"/>
        <v>19.018636363636364</v>
      </c>
      <c r="Y452" s="20">
        <f t="shared" si="155"/>
        <v>25.637954545454548</v>
      </c>
      <c r="Z452" s="20">
        <v>30</v>
      </c>
      <c r="AA452" s="20">
        <f t="shared" si="156"/>
        <v>10.981363636363636</v>
      </c>
      <c r="AB452" s="20" t="s">
        <v>1143</v>
      </c>
    </row>
    <row r="453" spans="1:28" ht="50" customHeight="1" x14ac:dyDescent="0.15">
      <c r="A453" s="23" t="s">
        <v>1724</v>
      </c>
      <c r="B453" s="95"/>
      <c r="C453" s="22" t="s">
        <v>12</v>
      </c>
      <c r="D453" s="109" t="s">
        <v>51</v>
      </c>
      <c r="E453" s="84" t="s">
        <v>1131</v>
      </c>
      <c r="F453" s="80" t="s">
        <v>745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19">
        <v>2</v>
      </c>
      <c r="P453" s="21">
        <f>SUMIFS(VENTAS[Cantidad],VENTAS[Code],INVENTARIO[[#This Row],[Code]])</f>
        <v>0</v>
      </c>
      <c r="Q453" s="21">
        <f>INVENTARIO[[#This Row],[Entradas]]-INVENTARIO[[#This Row],[Salidas]]</f>
        <v>2</v>
      </c>
      <c r="R453" s="66">
        <v>233</v>
      </c>
      <c r="S453" s="20">
        <v>17.600000000000001</v>
      </c>
      <c r="T453" s="20">
        <f t="shared" si="153"/>
        <v>13.238636363636363</v>
      </c>
      <c r="U453" s="21">
        <v>340</v>
      </c>
      <c r="V453" s="20">
        <v>17</v>
      </c>
      <c r="W453" s="20">
        <f t="shared" si="154"/>
        <v>5.78</v>
      </c>
      <c r="X453" s="20">
        <f t="shared" si="150"/>
        <v>19.018636363636364</v>
      </c>
      <c r="Y453" s="20">
        <f t="shared" si="155"/>
        <v>25.637954545454548</v>
      </c>
      <c r="Z453" s="20">
        <v>30</v>
      </c>
      <c r="AA453" s="20">
        <f t="shared" si="156"/>
        <v>10.981363636363636</v>
      </c>
      <c r="AB453" s="20" t="s">
        <v>1355</v>
      </c>
    </row>
    <row r="454" spans="1:28" ht="50" customHeight="1" x14ac:dyDescent="0.15">
      <c r="A454" s="23" t="s">
        <v>1191</v>
      </c>
      <c r="B454" s="95"/>
      <c r="C454" s="22" t="s">
        <v>12</v>
      </c>
      <c r="D454" s="109" t="s">
        <v>51</v>
      </c>
      <c r="E454" s="84" t="s">
        <v>1131</v>
      </c>
      <c r="F454" s="80" t="s">
        <v>742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7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66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 t="s">
        <v>1143</v>
      </c>
    </row>
    <row r="455" spans="1:28" ht="50" customHeight="1" x14ac:dyDescent="0.15">
      <c r="A455" s="23" t="s">
        <v>1725</v>
      </c>
      <c r="B455" s="95"/>
      <c r="C455" s="22" t="s">
        <v>12</v>
      </c>
      <c r="D455" s="109" t="s">
        <v>51</v>
      </c>
      <c r="E455" s="84" t="s">
        <v>1131</v>
      </c>
      <c r="F455" s="80" t="s">
        <v>744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19">
        <v>2</v>
      </c>
      <c r="P455" s="21">
        <f>SUMIFS(VENTAS[Cantidad],VENTAS[Code],INVENTARIO[[#This Row],[Code]])</f>
        <v>2</v>
      </c>
      <c r="Q455" s="21">
        <f>INVENTARIO[[#This Row],[Entradas]]-INVENTARIO[[#This Row],[Salidas]]</f>
        <v>0</v>
      </c>
      <c r="R455" s="66">
        <v>233</v>
      </c>
      <c r="S455" s="20">
        <v>17.600000000000001</v>
      </c>
      <c r="T455" s="20">
        <f t="shared" si="153"/>
        <v>13.238636363636363</v>
      </c>
      <c r="U455" s="21">
        <v>340</v>
      </c>
      <c r="V455" s="20">
        <v>17</v>
      </c>
      <c r="W455" s="20">
        <f t="shared" si="154"/>
        <v>5.78</v>
      </c>
      <c r="X455" s="20">
        <f t="shared" si="150"/>
        <v>19.018636363636364</v>
      </c>
      <c r="Y455" s="20">
        <f t="shared" si="155"/>
        <v>25.637954545454548</v>
      </c>
      <c r="Z455" s="20">
        <v>30</v>
      </c>
      <c r="AA455" s="20">
        <f t="shared" si="156"/>
        <v>10.981363636363636</v>
      </c>
      <c r="AB455" s="20" t="s">
        <v>1143</v>
      </c>
    </row>
    <row r="456" spans="1:28" ht="50" customHeight="1" x14ac:dyDescent="0.15">
      <c r="A456" s="23"/>
      <c r="B456" s="95"/>
      <c r="C456" s="22"/>
      <c r="D456" s="109"/>
      <c r="E456" s="84"/>
      <c r="F456" s="80"/>
      <c r="G456" s="71"/>
      <c r="H456" s="21"/>
      <c r="I456" s="21"/>
      <c r="J456" s="21"/>
      <c r="K456" s="21"/>
      <c r="L456" s="21"/>
      <c r="M456" s="19"/>
      <c r="N456" s="20"/>
      <c r="O456" s="117"/>
      <c r="P456" s="21"/>
      <c r="Q456" s="21"/>
      <c r="R456" s="66"/>
      <c r="S456" s="20"/>
      <c r="T456" s="20"/>
      <c r="U456" s="21"/>
      <c r="V456" s="20"/>
      <c r="W456" s="20"/>
      <c r="X456" s="20"/>
      <c r="Y456" s="20"/>
      <c r="Z456" s="20"/>
      <c r="AA456" s="20"/>
      <c r="AB456" s="20"/>
    </row>
    <row r="457" spans="1:28" ht="50" customHeight="1" x14ac:dyDescent="0.15">
      <c r="A457" s="23" t="s">
        <v>1726</v>
      </c>
      <c r="B457" s="95"/>
      <c r="C457" s="22" t="s">
        <v>12</v>
      </c>
      <c r="D457" s="109" t="s">
        <v>53</v>
      </c>
      <c r="E457" s="84" t="s">
        <v>1140</v>
      </c>
      <c r="F457" s="80" t="s">
        <v>744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9">
        <v>1</v>
      </c>
      <c r="P457" s="21">
        <f>SUMIFS(VENTAS[Cantidad],VENTAS[Code],INVENTARIO[[#This Row],[Code]])</f>
        <v>0</v>
      </c>
      <c r="Q457" s="21">
        <f>INVENTARIO[[#This Row],[Entradas]]-INVENTARIO[[#This Row],[Salidas]]</f>
        <v>1</v>
      </c>
      <c r="R457" s="66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 t="s">
        <v>1355</v>
      </c>
    </row>
    <row r="458" spans="1:28" ht="50" customHeight="1" x14ac:dyDescent="0.15">
      <c r="A458" s="23" t="s">
        <v>1727</v>
      </c>
      <c r="B458" s="95"/>
      <c r="C458" s="22" t="s">
        <v>12</v>
      </c>
      <c r="D458" s="109" t="s">
        <v>53</v>
      </c>
      <c r="E458" s="84" t="s">
        <v>1140</v>
      </c>
      <c r="F458" s="80" t="s">
        <v>742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7">
        <v>1</v>
      </c>
      <c r="P458" s="21">
        <f>SUMIFS(VENTAS[Cantidad],VENTAS[Code],INVENTARIO[[#This Row],[Code]])</f>
        <v>0</v>
      </c>
      <c r="Q458" s="21">
        <f>INVENTARIO[[#This Row],[Entradas]]-INVENTARIO[[#This Row],[Salidas]]</f>
        <v>1</v>
      </c>
      <c r="R458" s="66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 t="s">
        <v>1355</v>
      </c>
    </row>
    <row r="459" spans="1:28" ht="50" customHeight="1" x14ac:dyDescent="0.15">
      <c r="A459" s="23" t="s">
        <v>1728</v>
      </c>
      <c r="B459" s="95"/>
      <c r="C459" s="22" t="s">
        <v>12</v>
      </c>
      <c r="D459" s="109" t="s">
        <v>938</v>
      </c>
      <c r="E459" s="84" t="s">
        <v>1133</v>
      </c>
      <c r="F459" s="80" t="s">
        <v>739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19">
        <v>2</v>
      </c>
      <c r="P459" s="21">
        <f>SUMIFS(VENTAS[Cantidad],VENTAS[Code],INVENTARIO[[#This Row],[Code]])</f>
        <v>0</v>
      </c>
      <c r="Q459" s="21">
        <f>INVENTARIO[[#This Row],[Entradas]]-INVENTARIO[[#This Row],[Salidas]]</f>
        <v>2</v>
      </c>
      <c r="R459" s="66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 t="s">
        <v>1355</v>
      </c>
    </row>
    <row r="460" spans="1:28" ht="50" customHeight="1" x14ac:dyDescent="0.15">
      <c r="A460" s="23" t="s">
        <v>1729</v>
      </c>
      <c r="B460" s="95"/>
      <c r="C460" s="22" t="s">
        <v>12</v>
      </c>
      <c r="D460" s="109" t="s">
        <v>938</v>
      </c>
      <c r="E460" s="84" t="s">
        <v>1133</v>
      </c>
      <c r="F460" s="80" t="s">
        <v>742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7">
        <v>2</v>
      </c>
      <c r="P460" s="21">
        <f>SUMIFS(VENTAS[Cantidad],VENTAS[Code],INVENTARIO[[#This Row],[Code]])</f>
        <v>1</v>
      </c>
      <c r="Q460" s="21">
        <f>INVENTARIO[[#This Row],[Entradas]]-INVENTARIO[[#This Row],[Salidas]]</f>
        <v>1</v>
      </c>
      <c r="R460" s="66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 t="s">
        <v>1355</v>
      </c>
    </row>
    <row r="461" spans="1:28" ht="50" customHeight="1" x14ac:dyDescent="0.15">
      <c r="A461" s="23" t="s">
        <v>1198</v>
      </c>
      <c r="B461" s="95"/>
      <c r="C461" s="22" t="s">
        <v>12</v>
      </c>
      <c r="D461" s="109" t="s">
        <v>938</v>
      </c>
      <c r="E461" s="84" t="s">
        <v>1133</v>
      </c>
      <c r="F461" s="80" t="s">
        <v>744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9">
        <v>2</v>
      </c>
      <c r="P461" s="21">
        <f>SUMIFS(VENTAS[Cantidad],VENTAS[Code],INVENTARIO[[#This Row],[Code]])</f>
        <v>2</v>
      </c>
      <c r="Q461" s="21">
        <f>INVENTARIO[[#This Row],[Entradas]]-INVENTARIO[[#This Row],[Salidas]]</f>
        <v>0</v>
      </c>
      <c r="R461" s="66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6" t="s">
        <v>1143</v>
      </c>
    </row>
    <row r="462" spans="1:28" ht="50" customHeight="1" x14ac:dyDescent="0.15">
      <c r="A462" s="23" t="s">
        <v>1730</v>
      </c>
      <c r="B462" s="95"/>
      <c r="C462" s="22" t="s">
        <v>12</v>
      </c>
      <c r="D462" s="109" t="s">
        <v>1375</v>
      </c>
      <c r="E462" s="84" t="s">
        <v>1021</v>
      </c>
      <c r="F462" s="79" t="s">
        <v>1022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7">Z462</f>
        <v>22</v>
      </c>
      <c r="N462" s="20"/>
      <c r="O462" s="117">
        <v>1</v>
      </c>
      <c r="P462" s="21">
        <f>SUMIFS(VENTAS[Cantidad],VENTAS[Code],INVENTARIO[[#This Row],[Code]])</f>
        <v>0</v>
      </c>
      <c r="Q462" s="21">
        <f>INVENTARIO[[#This Row],[Entradas]]-INVENTARIO[[#This Row],[Salidas]]</f>
        <v>1</v>
      </c>
      <c r="R462" s="66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22</v>
      </c>
      <c r="AA462" s="20">
        <f t="shared" si="156"/>
        <v>9.622727272727273</v>
      </c>
      <c r="AB462" s="20" t="s">
        <v>1355</v>
      </c>
    </row>
    <row r="463" spans="1:28" ht="50" customHeight="1" x14ac:dyDescent="0.15">
      <c r="A463" s="23" t="s">
        <v>1185</v>
      </c>
      <c r="B463" s="95"/>
      <c r="C463" s="22" t="s">
        <v>12</v>
      </c>
      <c r="D463" s="109" t="s">
        <v>419</v>
      </c>
      <c r="E463" s="84" t="s">
        <v>1025</v>
      </c>
      <c r="F463" s="80" t="s">
        <v>745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157"/>
        <v>22</v>
      </c>
      <c r="N463" s="20"/>
      <c r="O463" s="117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66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1144</v>
      </c>
    </row>
    <row r="464" spans="1:28" ht="50" customHeight="1" x14ac:dyDescent="0.15">
      <c r="A464" s="23" t="s">
        <v>1199</v>
      </c>
      <c r="B464" s="95"/>
      <c r="C464" s="22" t="s">
        <v>12</v>
      </c>
      <c r="D464" s="109" t="s">
        <v>938</v>
      </c>
      <c r="E464" s="84" t="s">
        <v>1134</v>
      </c>
      <c r="F464" s="79" t="s">
        <v>739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157"/>
        <v>30</v>
      </c>
      <c r="N464" s="20"/>
      <c r="O464" s="117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66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 x14ac:dyDescent="0.15">
      <c r="A465" s="23" t="s">
        <v>1731</v>
      </c>
      <c r="B465" s="95"/>
      <c r="C465" s="22" t="s">
        <v>12</v>
      </c>
      <c r="D465" s="109" t="s">
        <v>938</v>
      </c>
      <c r="E465" s="84" t="s">
        <v>1134</v>
      </c>
      <c r="F465" s="80" t="s">
        <v>742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157"/>
        <v>30</v>
      </c>
      <c r="N465" s="20"/>
      <c r="O465" s="119">
        <v>2</v>
      </c>
      <c r="P465" s="21">
        <f>SUMIFS(VENTAS[Cantidad],VENTAS[Code],INVENTARIO[[#This Row],[Code]])</f>
        <v>0</v>
      </c>
      <c r="Q465" s="21">
        <f>INVENTARIO[[#This Row],[Entradas]]-INVENTARIO[[#This Row],[Salidas]]</f>
        <v>2</v>
      </c>
      <c r="R465" s="66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8">U465*V465/1000</f>
        <v>7.3949999999999996</v>
      </c>
      <c r="X465" s="20">
        <f t="shared" si="150"/>
        <v>21.372272727272726</v>
      </c>
      <c r="Y465" s="20">
        <f t="shared" ref="Y465:Y471" si="159">T465*1.5+W465</f>
        <v>28.36090909090909</v>
      </c>
      <c r="Z465" s="20">
        <v>30</v>
      </c>
      <c r="AA465" s="20">
        <f t="shared" ref="AA465:AA471" si="160">Z465-T465-W465</f>
        <v>8.6277272727272738</v>
      </c>
      <c r="AB465" s="20" t="s">
        <v>1355</v>
      </c>
    </row>
    <row r="466" spans="1:28" ht="50" customHeight="1" x14ac:dyDescent="0.15">
      <c r="A466" s="23" t="s">
        <v>1732</v>
      </c>
      <c r="B466" s="95"/>
      <c r="C466" s="22" t="s">
        <v>12</v>
      </c>
      <c r="D466" s="109" t="s">
        <v>938</v>
      </c>
      <c r="E466" s="84" t="s">
        <v>1134</v>
      </c>
      <c r="F466" s="80" t="s">
        <v>744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157"/>
        <v>30</v>
      </c>
      <c r="N466" s="20"/>
      <c r="O466" s="117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66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8"/>
        <v>7.3949999999999996</v>
      </c>
      <c r="X466" s="20">
        <f t="shared" si="150"/>
        <v>21.372272727272726</v>
      </c>
      <c r="Y466" s="20">
        <f t="shared" si="159"/>
        <v>28.36090909090909</v>
      </c>
      <c r="Z466" s="20">
        <v>30</v>
      </c>
      <c r="AA466" s="20">
        <f t="shared" si="160"/>
        <v>8.6277272727272738</v>
      </c>
      <c r="AB466" s="20"/>
    </row>
    <row r="467" spans="1:28" ht="50" customHeight="1" x14ac:dyDescent="0.15">
      <c r="A467" s="23" t="s">
        <v>1733</v>
      </c>
      <c r="B467" s="95"/>
      <c r="C467" s="22" t="s">
        <v>12</v>
      </c>
      <c r="D467" s="109" t="s">
        <v>938</v>
      </c>
      <c r="E467" s="84" t="s">
        <v>1134</v>
      </c>
      <c r="F467" s="80" t="s">
        <v>745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157"/>
        <v>30</v>
      </c>
      <c r="N467" s="20"/>
      <c r="O467" s="119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66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8"/>
        <v>7.3949999999999996</v>
      </c>
      <c r="X467" s="20">
        <f t="shared" si="150"/>
        <v>21.372272727272726</v>
      </c>
      <c r="Y467" s="20">
        <f t="shared" si="159"/>
        <v>28.36090909090909</v>
      </c>
      <c r="Z467" s="20">
        <v>30</v>
      </c>
      <c r="AA467" s="20">
        <f t="shared" si="160"/>
        <v>8.6277272727272738</v>
      </c>
      <c r="AB467" s="20"/>
    </row>
    <row r="468" spans="1:28" ht="50" customHeight="1" x14ac:dyDescent="0.15">
      <c r="A468" s="23" t="s">
        <v>1734</v>
      </c>
      <c r="B468" s="95"/>
      <c r="C468" s="22" t="s">
        <v>12</v>
      </c>
      <c r="D468" s="109" t="s">
        <v>53</v>
      </c>
      <c r="E468" s="84" t="s">
        <v>1141</v>
      </c>
      <c r="F468" s="80" t="s">
        <v>745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157"/>
        <v>12</v>
      </c>
      <c r="N468" s="20"/>
      <c r="O468" s="117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66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8"/>
        <v>2.125</v>
      </c>
      <c r="X468" s="20">
        <f t="shared" si="150"/>
        <v>6.7840909090909083</v>
      </c>
      <c r="Y468" s="20">
        <f t="shared" si="159"/>
        <v>9.1136363636363633</v>
      </c>
      <c r="Z468" s="20">
        <v>12</v>
      </c>
      <c r="AA468" s="20">
        <f t="shared" si="160"/>
        <v>5.2159090909090917</v>
      </c>
      <c r="AB468" s="20"/>
    </row>
    <row r="469" spans="1:28" ht="50" customHeight="1" x14ac:dyDescent="0.15">
      <c r="A469" s="23" t="s">
        <v>1735</v>
      </c>
      <c r="B469" s="95"/>
      <c r="C469" s="22" t="s">
        <v>12</v>
      </c>
      <c r="D469" s="109" t="s">
        <v>53</v>
      </c>
      <c r="E469" s="84" t="s">
        <v>1141</v>
      </c>
      <c r="F469" s="80" t="s">
        <v>744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157"/>
        <v>12</v>
      </c>
      <c r="N469" s="20"/>
      <c r="O469" s="119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66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8"/>
        <v>2.125</v>
      </c>
      <c r="X469" s="20">
        <f t="shared" si="150"/>
        <v>6.7840909090909083</v>
      </c>
      <c r="Y469" s="20">
        <f t="shared" si="159"/>
        <v>9.1136363636363633</v>
      </c>
      <c r="Z469" s="20">
        <v>12</v>
      </c>
      <c r="AA469" s="20">
        <f t="shared" si="160"/>
        <v>5.2159090909090917</v>
      </c>
      <c r="AB469" s="20"/>
    </row>
    <row r="470" spans="1:28" ht="50" customHeight="1" x14ac:dyDescent="0.15">
      <c r="A470" s="23" t="s">
        <v>1736</v>
      </c>
      <c r="B470" s="95"/>
      <c r="C470" s="22" t="s">
        <v>12</v>
      </c>
      <c r="D470" s="109" t="s">
        <v>53</v>
      </c>
      <c r="E470" s="84" t="s">
        <v>1141</v>
      </c>
      <c r="F470" s="79" t="s">
        <v>742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157"/>
        <v>12</v>
      </c>
      <c r="N470" s="20"/>
      <c r="O470" s="117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66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8"/>
        <v>2.125</v>
      </c>
      <c r="X470" s="20">
        <f t="shared" si="150"/>
        <v>6.7840909090909083</v>
      </c>
      <c r="Y470" s="20">
        <f t="shared" si="159"/>
        <v>9.1136363636363633</v>
      </c>
      <c r="Z470" s="20">
        <v>12</v>
      </c>
      <c r="AA470" s="20">
        <f t="shared" si="160"/>
        <v>5.2159090909090917</v>
      </c>
      <c r="AB470" s="20"/>
    </row>
    <row r="471" spans="1:28" ht="50" customHeight="1" x14ac:dyDescent="0.15">
      <c r="A471" s="23" t="s">
        <v>1737</v>
      </c>
      <c r="B471" s="95"/>
      <c r="C471" s="22" t="s">
        <v>12</v>
      </c>
      <c r="D471" s="109" t="s">
        <v>419</v>
      </c>
      <c r="E471" s="84" t="s">
        <v>1135</v>
      </c>
      <c r="F471" s="80" t="s">
        <v>742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157"/>
        <v>25</v>
      </c>
      <c r="N471" s="20"/>
      <c r="O471" s="119">
        <v>1</v>
      </c>
      <c r="P471" s="21">
        <f>SUMIFS(VENTAS[Cantidad],VENTAS[Code],INVENTARIO[[#This Row],[Code]])</f>
        <v>0</v>
      </c>
      <c r="Q471" s="21">
        <f>INVENTARIO[[#This Row],[Entradas]]-INVENTARIO[[#This Row],[Salidas]]</f>
        <v>1</v>
      </c>
      <c r="R471" s="66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8"/>
        <v>5.95</v>
      </c>
      <c r="X471" s="20">
        <f t="shared" si="150"/>
        <v>15.324999999999999</v>
      </c>
      <c r="Y471" s="20">
        <f t="shared" si="159"/>
        <v>20.012499999999999</v>
      </c>
      <c r="Z471" s="20">
        <v>25</v>
      </c>
      <c r="AA471" s="20">
        <f t="shared" si="160"/>
        <v>9.6750000000000007</v>
      </c>
      <c r="AB471" s="26" t="s">
        <v>1355</v>
      </c>
    </row>
    <row r="472" spans="1:28" ht="50" customHeight="1" x14ac:dyDescent="0.15">
      <c r="A472" s="23" t="s">
        <v>1738</v>
      </c>
      <c r="B472" s="95"/>
      <c r="C472" s="22" t="s">
        <v>12</v>
      </c>
      <c r="D472" s="109" t="s">
        <v>419</v>
      </c>
      <c r="E472" s="84" t="s">
        <v>1135</v>
      </c>
      <c r="F472" s="60" t="s">
        <v>745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1">Z472</f>
        <v>25</v>
      </c>
      <c r="N472" s="20"/>
      <c r="O472" s="117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2">R472/S472</f>
        <v>9.375</v>
      </c>
      <c r="U472" s="21">
        <v>350</v>
      </c>
      <c r="V472" s="20">
        <v>17</v>
      </c>
      <c r="W472" s="20">
        <f t="shared" ref="W472:W495" si="163">U472*V472/1000</f>
        <v>5.95</v>
      </c>
      <c r="X472" s="20">
        <f t="shared" ref="X472:X495" si="164">T472+W472</f>
        <v>15.324999999999999</v>
      </c>
      <c r="Y472" s="20">
        <f t="shared" ref="Y472:Y495" si="165">T472*1.5+W472</f>
        <v>20.012499999999999</v>
      </c>
      <c r="Z472" s="20">
        <v>25</v>
      </c>
      <c r="AA472" s="20">
        <f t="shared" ref="AA472:AA495" si="166">Z472-T472-W472</f>
        <v>9.6750000000000007</v>
      </c>
      <c r="AB472" s="20"/>
    </row>
    <row r="473" spans="1:28" ht="50" customHeight="1" x14ac:dyDescent="0.15">
      <c r="A473" s="23" t="s">
        <v>1739</v>
      </c>
      <c r="B473" s="95"/>
      <c r="C473" s="22" t="s">
        <v>12</v>
      </c>
      <c r="D473" s="109" t="s">
        <v>1154</v>
      </c>
      <c r="E473" s="6" t="s">
        <v>1136</v>
      </c>
      <c r="F473" s="56" t="s">
        <v>1022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161"/>
        <v>25</v>
      </c>
      <c r="N473" s="20"/>
      <c r="O473" s="119">
        <v>1</v>
      </c>
      <c r="P473" s="21">
        <f>SUMIFS(VENTAS[Cantidad],VENTAS[Code],INVENTARIO[[#This Row],[Code]])</f>
        <v>0</v>
      </c>
      <c r="Q473" s="21">
        <f>INVENTARIO[[#This Row],[Entradas]]-INVENTARIO[[#This Row],[Salidas]]</f>
        <v>1</v>
      </c>
      <c r="R473" s="20">
        <v>180</v>
      </c>
      <c r="S473" s="20">
        <v>17.600000000000001</v>
      </c>
      <c r="T473" s="20">
        <f t="shared" si="162"/>
        <v>10.227272727272727</v>
      </c>
      <c r="U473" s="21">
        <v>250</v>
      </c>
      <c r="V473" s="20">
        <v>17</v>
      </c>
      <c r="W473" s="20">
        <f t="shared" si="163"/>
        <v>4.25</v>
      </c>
      <c r="X473" s="20">
        <f t="shared" si="164"/>
        <v>14.477272727272727</v>
      </c>
      <c r="Y473" s="20">
        <f t="shared" si="165"/>
        <v>19.59090909090909</v>
      </c>
      <c r="Z473" s="20">
        <v>25</v>
      </c>
      <c r="AA473" s="20">
        <f t="shared" si="166"/>
        <v>10.522727272727273</v>
      </c>
      <c r="AB473" s="20" t="s">
        <v>1396</v>
      </c>
    </row>
    <row r="474" spans="1:28" ht="50" customHeight="1" x14ac:dyDescent="0.15">
      <c r="A474" s="23" t="s">
        <v>1206</v>
      </c>
      <c r="B474" s="95"/>
      <c r="C474" s="22" t="s">
        <v>12</v>
      </c>
      <c r="D474" s="109" t="s">
        <v>53</v>
      </c>
      <c r="E474" s="6" t="s">
        <v>1137</v>
      </c>
      <c r="F474" s="60" t="s">
        <v>745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161"/>
        <v>11</v>
      </c>
      <c r="N474" s="20"/>
      <c r="O474" s="117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2"/>
        <v>4.2613636363636358</v>
      </c>
      <c r="U474" s="21">
        <v>150</v>
      </c>
      <c r="V474" s="20">
        <v>17</v>
      </c>
      <c r="W474" s="20">
        <f t="shared" si="163"/>
        <v>2.5499999999999998</v>
      </c>
      <c r="X474" s="20">
        <f t="shared" si="164"/>
        <v>6.8113636363636356</v>
      </c>
      <c r="Y474" s="20">
        <f t="shared" si="165"/>
        <v>8.942045454545454</v>
      </c>
      <c r="Z474" s="20">
        <v>11</v>
      </c>
      <c r="AA474" s="20">
        <f t="shared" si="166"/>
        <v>4.1886363636363644</v>
      </c>
      <c r="AB474" s="20"/>
    </row>
    <row r="475" spans="1:28" ht="50" customHeight="1" x14ac:dyDescent="0.15">
      <c r="A475" s="48" t="s">
        <v>1740</v>
      </c>
      <c r="B475" s="95"/>
      <c r="C475" s="22" t="s">
        <v>12</v>
      </c>
      <c r="D475" s="109" t="s">
        <v>53</v>
      </c>
      <c r="E475" s="6" t="s">
        <v>1137</v>
      </c>
      <c r="F475" s="60" t="s">
        <v>744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161"/>
        <v>12</v>
      </c>
      <c r="N475" s="20"/>
      <c r="O475" s="119">
        <v>1</v>
      </c>
      <c r="P475" s="21">
        <f>SUMIFS(VENTAS[Cantidad],VENTAS[Code],INVENTARIO[[#This Row],[Code]])</f>
        <v>0</v>
      </c>
      <c r="Q475" s="21">
        <f>INVENTARIO[[#This Row],[Entradas]]-INVENTARIO[[#This Row],[Salidas]]</f>
        <v>1</v>
      </c>
      <c r="R475" s="20">
        <v>75</v>
      </c>
      <c r="S475" s="20">
        <v>17.600000000000001</v>
      </c>
      <c r="T475" s="20">
        <f t="shared" si="162"/>
        <v>4.2613636363636358</v>
      </c>
      <c r="U475" s="21">
        <v>150</v>
      </c>
      <c r="V475" s="20">
        <v>17</v>
      </c>
      <c r="W475" s="20">
        <f t="shared" si="163"/>
        <v>2.5499999999999998</v>
      </c>
      <c r="X475" s="20">
        <f t="shared" si="164"/>
        <v>6.8113636363636356</v>
      </c>
      <c r="Y475" s="20">
        <f t="shared" si="165"/>
        <v>8.942045454545454</v>
      </c>
      <c r="Z475" s="20">
        <v>12</v>
      </c>
      <c r="AA475" s="20">
        <f t="shared" si="166"/>
        <v>5.1886363636363644</v>
      </c>
      <c r="AB475" s="20" t="s">
        <v>1355</v>
      </c>
    </row>
    <row r="476" spans="1:28" ht="50" customHeight="1" x14ac:dyDescent="0.15">
      <c r="A476" s="23" t="s">
        <v>1208</v>
      </c>
      <c r="B476" s="95"/>
      <c r="C476" s="22" t="s">
        <v>12</v>
      </c>
      <c r="D476" s="109" t="s">
        <v>53</v>
      </c>
      <c r="E476" s="6" t="s">
        <v>1137</v>
      </c>
      <c r="F476" s="60" t="s">
        <v>742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161"/>
        <v>12</v>
      </c>
      <c r="N476" s="20"/>
      <c r="O476" s="117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2"/>
        <v>4.2613636363636358</v>
      </c>
      <c r="U476" s="21">
        <v>150</v>
      </c>
      <c r="V476" s="20">
        <v>17</v>
      </c>
      <c r="W476" s="20">
        <f t="shared" si="163"/>
        <v>2.5499999999999998</v>
      </c>
      <c r="X476" s="20">
        <f t="shared" si="164"/>
        <v>6.8113636363636356</v>
      </c>
      <c r="Y476" s="20">
        <f t="shared" si="165"/>
        <v>8.942045454545454</v>
      </c>
      <c r="Z476" s="20">
        <v>12</v>
      </c>
      <c r="AA476" s="20">
        <f t="shared" si="166"/>
        <v>5.1886363636363644</v>
      </c>
      <c r="AB476" s="20"/>
    </row>
    <row r="477" spans="1:28" ht="50" customHeight="1" x14ac:dyDescent="0.15">
      <c r="A477" s="23" t="s">
        <v>1741</v>
      </c>
      <c r="B477" s="95"/>
      <c r="C477" s="22" t="s">
        <v>12</v>
      </c>
      <c r="D477" s="109" t="s">
        <v>51</v>
      </c>
      <c r="E477" s="6" t="s">
        <v>1138</v>
      </c>
      <c r="F477" s="60" t="s">
        <v>742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161"/>
        <v>22</v>
      </c>
      <c r="N477" s="20"/>
      <c r="O477" s="119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2"/>
        <v>11.022727272727272</v>
      </c>
      <c r="U477" s="21">
        <v>265</v>
      </c>
      <c r="V477" s="20">
        <v>17</v>
      </c>
      <c r="W477" s="20">
        <f t="shared" si="163"/>
        <v>4.5049999999999999</v>
      </c>
      <c r="X477" s="20">
        <f t="shared" si="164"/>
        <v>15.527727272727272</v>
      </c>
      <c r="Y477" s="20">
        <f t="shared" si="165"/>
        <v>21.039090909090906</v>
      </c>
      <c r="Z477" s="20">
        <f t="shared" ref="Z477:Z489" si="167">ROUNDUP(Y477,0)</f>
        <v>22</v>
      </c>
      <c r="AA477" s="20">
        <f t="shared" si="166"/>
        <v>6.4722727272727285</v>
      </c>
      <c r="AB477" s="20" t="s">
        <v>1143</v>
      </c>
    </row>
    <row r="478" spans="1:28" ht="50" customHeight="1" x14ac:dyDescent="0.15">
      <c r="A478" s="23" t="s">
        <v>1210</v>
      </c>
      <c r="B478" s="95"/>
      <c r="C478" s="22" t="s">
        <v>12</v>
      </c>
      <c r="D478" s="109" t="s">
        <v>51</v>
      </c>
      <c r="E478" s="6" t="s">
        <v>1138</v>
      </c>
      <c r="F478" s="60" t="s">
        <v>744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161"/>
        <v>22</v>
      </c>
      <c r="N478" s="20"/>
      <c r="O478" s="117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2"/>
        <v>11.022727272727272</v>
      </c>
      <c r="U478" s="21">
        <v>265</v>
      </c>
      <c r="V478" s="20">
        <v>17</v>
      </c>
      <c r="W478" s="20">
        <f t="shared" si="163"/>
        <v>4.5049999999999999</v>
      </c>
      <c r="X478" s="20">
        <f t="shared" si="164"/>
        <v>15.527727272727272</v>
      </c>
      <c r="Y478" s="20">
        <f t="shared" si="165"/>
        <v>21.039090909090906</v>
      </c>
      <c r="Z478" s="20">
        <f t="shared" si="167"/>
        <v>22</v>
      </c>
      <c r="AA478" s="20">
        <f t="shared" si="166"/>
        <v>6.4722727272727285</v>
      </c>
      <c r="AB478" s="20" t="s">
        <v>1143</v>
      </c>
    </row>
    <row r="479" spans="1:28" ht="50" customHeight="1" x14ac:dyDescent="0.15">
      <c r="A479" s="23" t="s">
        <v>1742</v>
      </c>
      <c r="B479" s="95"/>
      <c r="C479" s="22" t="s">
        <v>12</v>
      </c>
      <c r="D479" s="109" t="s">
        <v>51</v>
      </c>
      <c r="E479" s="6" t="s">
        <v>1138</v>
      </c>
      <c r="F479" s="60" t="s">
        <v>745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161"/>
        <v>22</v>
      </c>
      <c r="N479" s="20"/>
      <c r="O479" s="119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2"/>
        <v>11.022727272727272</v>
      </c>
      <c r="U479" s="21">
        <v>265</v>
      </c>
      <c r="V479" s="20">
        <v>17</v>
      </c>
      <c r="W479" s="20">
        <f t="shared" si="163"/>
        <v>4.5049999999999999</v>
      </c>
      <c r="X479" s="20">
        <f t="shared" si="164"/>
        <v>15.527727272727272</v>
      </c>
      <c r="Y479" s="20">
        <f t="shared" si="165"/>
        <v>21.039090909090906</v>
      </c>
      <c r="Z479" s="20">
        <f t="shared" si="167"/>
        <v>22</v>
      </c>
      <c r="AA479" s="20">
        <f t="shared" si="166"/>
        <v>6.4722727272727285</v>
      </c>
      <c r="AB479" s="20" t="s">
        <v>1143</v>
      </c>
    </row>
    <row r="480" spans="1:28" ht="50" customHeight="1" x14ac:dyDescent="0.15">
      <c r="A480" s="23" t="s">
        <v>1743</v>
      </c>
      <c r="B480" s="95"/>
      <c r="C480" s="22" t="s">
        <v>12</v>
      </c>
      <c r="D480" s="109" t="s">
        <v>53</v>
      </c>
      <c r="E480" s="6" t="s">
        <v>1142</v>
      </c>
      <c r="F480" s="60" t="s">
        <v>745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161"/>
        <v>12</v>
      </c>
      <c r="N480" s="20"/>
      <c r="O480" s="117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2"/>
        <v>4.8295454545454541</v>
      </c>
      <c r="U480" s="21">
        <v>165</v>
      </c>
      <c r="V480" s="20">
        <v>17</v>
      </c>
      <c r="W480" s="20">
        <f t="shared" si="163"/>
        <v>2.8050000000000002</v>
      </c>
      <c r="X480" s="20">
        <f t="shared" si="164"/>
        <v>7.6345454545454547</v>
      </c>
      <c r="Y480" s="20">
        <f t="shared" si="165"/>
        <v>10.049318181818181</v>
      </c>
      <c r="Z480" s="20">
        <v>12</v>
      </c>
      <c r="AA480" s="20">
        <f t="shared" si="166"/>
        <v>4.3654545454545453</v>
      </c>
      <c r="AB480" s="20" t="s">
        <v>1143</v>
      </c>
    </row>
    <row r="481" spans="1:28" ht="50" customHeight="1" x14ac:dyDescent="0.15">
      <c r="A481" s="23" t="s">
        <v>1744</v>
      </c>
      <c r="B481" s="95"/>
      <c r="C481" s="22" t="s">
        <v>12</v>
      </c>
      <c r="D481" s="109" t="s">
        <v>53</v>
      </c>
      <c r="E481" s="6" t="s">
        <v>1142</v>
      </c>
      <c r="F481" s="60" t="s">
        <v>744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161"/>
        <v>12</v>
      </c>
      <c r="N481" s="20"/>
      <c r="O481" s="119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2"/>
        <v>4.8295454545454541</v>
      </c>
      <c r="U481" s="21">
        <v>150</v>
      </c>
      <c r="V481" s="20">
        <v>17</v>
      </c>
      <c r="W481" s="20">
        <f t="shared" si="163"/>
        <v>2.5499999999999998</v>
      </c>
      <c r="X481" s="20">
        <f t="shared" si="164"/>
        <v>7.379545454545454</v>
      </c>
      <c r="Y481" s="20">
        <f t="shared" si="165"/>
        <v>9.7943181818181806</v>
      </c>
      <c r="Z481" s="20">
        <v>12</v>
      </c>
      <c r="AA481" s="20">
        <f t="shared" si="166"/>
        <v>4.620454545454546</v>
      </c>
      <c r="AB481" s="20" t="s">
        <v>1355</v>
      </c>
    </row>
    <row r="482" spans="1:28" ht="50" customHeight="1" x14ac:dyDescent="0.15">
      <c r="A482" s="23" t="s">
        <v>1745</v>
      </c>
      <c r="B482" s="95"/>
      <c r="C482" s="22" t="s">
        <v>12</v>
      </c>
      <c r="D482" s="109" t="s">
        <v>53</v>
      </c>
      <c r="E482" s="6" t="s">
        <v>1142</v>
      </c>
      <c r="F482" s="60" t="s">
        <v>742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161"/>
        <v>12</v>
      </c>
      <c r="N482" s="20"/>
      <c r="O482" s="117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2"/>
        <v>4.8295454545454541</v>
      </c>
      <c r="U482" s="21">
        <v>150</v>
      </c>
      <c r="V482" s="20">
        <v>17</v>
      </c>
      <c r="W482" s="20">
        <f t="shared" si="163"/>
        <v>2.5499999999999998</v>
      </c>
      <c r="X482" s="20">
        <f t="shared" si="164"/>
        <v>7.379545454545454</v>
      </c>
      <c r="Y482" s="20">
        <f t="shared" si="165"/>
        <v>9.7943181818181806</v>
      </c>
      <c r="Z482" s="20">
        <v>12</v>
      </c>
      <c r="AA482" s="20">
        <f t="shared" si="166"/>
        <v>4.620454545454546</v>
      </c>
      <c r="AB482" s="20"/>
    </row>
    <row r="483" spans="1:28" ht="50" customHeight="1" x14ac:dyDescent="0.15">
      <c r="A483" s="23" t="s">
        <v>1212</v>
      </c>
      <c r="B483" s="95"/>
      <c r="C483" s="22" t="s">
        <v>12</v>
      </c>
      <c r="D483" s="109" t="s">
        <v>51</v>
      </c>
      <c r="E483" s="6" t="s">
        <v>1139</v>
      </c>
      <c r="F483" s="60" t="s">
        <v>1091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161"/>
        <v>25</v>
      </c>
      <c r="N483" s="20"/>
      <c r="O483" s="119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2"/>
        <v>9.2045454545454533</v>
      </c>
      <c r="U483" s="21">
        <v>300</v>
      </c>
      <c r="V483" s="20">
        <v>17</v>
      </c>
      <c r="W483" s="20">
        <f t="shared" si="163"/>
        <v>5.0999999999999996</v>
      </c>
      <c r="X483" s="20">
        <f t="shared" si="164"/>
        <v>14.304545454545453</v>
      </c>
      <c r="Y483" s="20">
        <f t="shared" si="165"/>
        <v>18.906818181818181</v>
      </c>
      <c r="Z483" s="20">
        <v>25</v>
      </c>
      <c r="AA483" s="20">
        <f t="shared" si="166"/>
        <v>10.695454545454547</v>
      </c>
      <c r="AB483" s="20" t="s">
        <v>1143</v>
      </c>
    </row>
    <row r="484" spans="1:28" ht="50" customHeight="1" x14ac:dyDescent="0.15">
      <c r="A484" s="23" t="s">
        <v>1746</v>
      </c>
      <c r="B484" s="95"/>
      <c r="C484" s="22" t="s">
        <v>12</v>
      </c>
      <c r="D484" s="109" t="s">
        <v>53</v>
      </c>
      <c r="E484" s="6" t="s">
        <v>1147</v>
      </c>
      <c r="F484" s="60" t="s">
        <v>742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161"/>
        <v>13</v>
      </c>
      <c r="N484" s="20"/>
      <c r="O484" s="117">
        <v>2</v>
      </c>
      <c r="P484" s="21">
        <f>SUMIFS(VENTAS[Cantidad],VENTAS[Code],INVENTARIO[[#This Row],[Code]])</f>
        <v>0</v>
      </c>
      <c r="Q484" s="21">
        <f>INVENTARIO[[#This Row],[Entradas]]-INVENTARIO[[#This Row],[Salidas]]</f>
        <v>2</v>
      </c>
      <c r="R484" s="20">
        <v>99</v>
      </c>
      <c r="S484" s="20">
        <v>17.600000000000001</v>
      </c>
      <c r="T484" s="20">
        <f t="shared" si="162"/>
        <v>5.6249999999999991</v>
      </c>
      <c r="U484" s="21">
        <v>215</v>
      </c>
      <c r="V484" s="20">
        <v>17</v>
      </c>
      <c r="W484" s="20">
        <f t="shared" si="163"/>
        <v>3.6549999999999998</v>
      </c>
      <c r="X484" s="20">
        <f t="shared" si="164"/>
        <v>9.2799999999999994</v>
      </c>
      <c r="Y484" s="20">
        <f t="shared" si="165"/>
        <v>12.092499999999998</v>
      </c>
      <c r="Z484" s="20">
        <v>13</v>
      </c>
      <c r="AA484" s="20">
        <f t="shared" si="166"/>
        <v>3.7200000000000011</v>
      </c>
      <c r="AB484" s="20" t="s">
        <v>1143</v>
      </c>
    </row>
    <row r="485" spans="1:28" ht="50" customHeight="1" x14ac:dyDescent="0.15">
      <c r="A485" s="23" t="s">
        <v>1747</v>
      </c>
      <c r="B485" s="95"/>
      <c r="C485" s="22" t="s">
        <v>12</v>
      </c>
      <c r="D485" s="109" t="s">
        <v>53</v>
      </c>
      <c r="E485" s="6" t="s">
        <v>1147</v>
      </c>
      <c r="F485" s="60" t="s">
        <v>744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161"/>
        <v>13</v>
      </c>
      <c r="N485" s="20"/>
      <c r="O485" s="119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2"/>
        <v>5.6249999999999991</v>
      </c>
      <c r="U485" s="21">
        <v>215</v>
      </c>
      <c r="V485" s="20">
        <v>17</v>
      </c>
      <c r="W485" s="20">
        <f t="shared" si="163"/>
        <v>3.6549999999999998</v>
      </c>
      <c r="X485" s="20">
        <f t="shared" si="164"/>
        <v>9.2799999999999994</v>
      </c>
      <c r="Y485" s="20">
        <f t="shared" si="165"/>
        <v>12.092499999999998</v>
      </c>
      <c r="Z485" s="20">
        <v>13</v>
      </c>
      <c r="AA485" s="20">
        <f t="shared" si="166"/>
        <v>3.7200000000000011</v>
      </c>
      <c r="AB485" s="20" t="s">
        <v>1143</v>
      </c>
    </row>
    <row r="486" spans="1:28" ht="50" customHeight="1" x14ac:dyDescent="0.15">
      <c r="A486" s="23" t="s">
        <v>1748</v>
      </c>
      <c r="B486" s="95"/>
      <c r="C486" s="22" t="s">
        <v>12</v>
      </c>
      <c r="D486" s="109" t="s">
        <v>53</v>
      </c>
      <c r="E486" s="6" t="s">
        <v>1147</v>
      </c>
      <c r="F486" s="60" t="s">
        <v>745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161"/>
        <v>13</v>
      </c>
      <c r="N486" s="20"/>
      <c r="O486" s="117">
        <v>1</v>
      </c>
      <c r="P486" s="21">
        <f>SUMIFS(VENTAS[Cantidad],VENTAS[Code],INVENTARIO[[#This Row],[Code]])</f>
        <v>0</v>
      </c>
      <c r="Q486" s="21">
        <f>INVENTARIO[[#This Row],[Entradas]]-INVENTARIO[[#This Row],[Salidas]]</f>
        <v>1</v>
      </c>
      <c r="R486" s="20">
        <v>99</v>
      </c>
      <c r="S486" s="20">
        <v>17.600000000000001</v>
      </c>
      <c r="T486" s="20">
        <f t="shared" si="162"/>
        <v>5.6249999999999991</v>
      </c>
      <c r="U486" s="21">
        <v>215</v>
      </c>
      <c r="V486" s="20">
        <v>17</v>
      </c>
      <c r="W486" s="20">
        <f t="shared" si="163"/>
        <v>3.6549999999999998</v>
      </c>
      <c r="X486" s="20">
        <f t="shared" si="164"/>
        <v>9.2799999999999994</v>
      </c>
      <c r="Y486" s="20">
        <f t="shared" si="165"/>
        <v>12.092499999999998</v>
      </c>
      <c r="Z486" s="20">
        <f t="shared" si="167"/>
        <v>13</v>
      </c>
      <c r="AA486" s="20">
        <f t="shared" si="166"/>
        <v>3.7200000000000011</v>
      </c>
      <c r="AB486" s="20" t="s">
        <v>1143</v>
      </c>
    </row>
    <row r="487" spans="1:28" ht="50" customHeight="1" x14ac:dyDescent="0.15">
      <c r="A487" s="23" t="s">
        <v>1749</v>
      </c>
      <c r="B487" s="95"/>
      <c r="C487" s="22" t="s">
        <v>12</v>
      </c>
      <c r="D487" s="109" t="s">
        <v>51</v>
      </c>
      <c r="E487" s="6" t="s">
        <v>1148</v>
      </c>
      <c r="F487" s="60" t="s">
        <v>742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161"/>
        <v>24</v>
      </c>
      <c r="N487" s="20"/>
      <c r="O487" s="119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2"/>
        <v>10.227272727272727</v>
      </c>
      <c r="U487" s="21">
        <v>300</v>
      </c>
      <c r="V487" s="20">
        <v>17</v>
      </c>
      <c r="W487" s="20">
        <f t="shared" si="163"/>
        <v>5.0999999999999996</v>
      </c>
      <c r="X487" s="20">
        <f t="shared" si="164"/>
        <v>15.327272727272726</v>
      </c>
      <c r="Y487" s="20">
        <f t="shared" si="165"/>
        <v>20.440909090909088</v>
      </c>
      <c r="Z487" s="20">
        <v>24</v>
      </c>
      <c r="AA487" s="20">
        <f t="shared" si="166"/>
        <v>8.6727272727272737</v>
      </c>
      <c r="AB487" s="20" t="s">
        <v>1143</v>
      </c>
    </row>
    <row r="488" spans="1:28" ht="50" customHeight="1" x14ac:dyDescent="0.15">
      <c r="A488" s="23" t="s">
        <v>1750</v>
      </c>
      <c r="B488" s="95"/>
      <c r="C488" s="22" t="s">
        <v>12</v>
      </c>
      <c r="D488" s="109" t="s">
        <v>51</v>
      </c>
      <c r="E488" s="6" t="s">
        <v>1148</v>
      </c>
      <c r="F488" s="60" t="s">
        <v>744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161"/>
        <v>24</v>
      </c>
      <c r="N488" s="20"/>
      <c r="O488" s="117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2"/>
        <v>10.227272727272727</v>
      </c>
      <c r="U488" s="21">
        <v>300</v>
      </c>
      <c r="V488" s="20">
        <v>17</v>
      </c>
      <c r="W488" s="20">
        <f t="shared" si="163"/>
        <v>5.0999999999999996</v>
      </c>
      <c r="X488" s="20">
        <f t="shared" si="164"/>
        <v>15.327272727272726</v>
      </c>
      <c r="Y488" s="20">
        <f t="shared" si="165"/>
        <v>20.440909090909088</v>
      </c>
      <c r="Z488" s="20">
        <v>24</v>
      </c>
      <c r="AA488" s="20">
        <f t="shared" si="166"/>
        <v>8.6727272727272737</v>
      </c>
      <c r="AB488" s="20" t="s">
        <v>1143</v>
      </c>
    </row>
    <row r="489" spans="1:28" ht="50" customHeight="1" x14ac:dyDescent="0.15">
      <c r="A489" s="23" t="s">
        <v>1751</v>
      </c>
      <c r="B489" s="95"/>
      <c r="C489" s="22" t="s">
        <v>12</v>
      </c>
      <c r="D489" s="109" t="s">
        <v>419</v>
      </c>
      <c r="E489" t="s">
        <v>1045</v>
      </c>
      <c r="F489" s="60" t="s">
        <v>744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161"/>
        <v>20</v>
      </c>
      <c r="N489" s="20"/>
      <c r="O489" s="119">
        <v>2</v>
      </c>
      <c r="P489" s="21">
        <f>SUMIFS(VENTAS[Cantidad],VENTAS[Code],INVENTARIO[[#This Row],[Code]])</f>
        <v>0</v>
      </c>
      <c r="Q489" s="21">
        <f>INVENTARIO[[#This Row],[Entradas]]-INVENTARIO[[#This Row],[Salidas]]</f>
        <v>2</v>
      </c>
      <c r="R489" s="20">
        <v>168</v>
      </c>
      <c r="S489" s="20">
        <v>17.600000000000001</v>
      </c>
      <c r="T489" s="20">
        <f t="shared" si="162"/>
        <v>9.545454545454545</v>
      </c>
      <c r="U489" s="21">
        <v>300</v>
      </c>
      <c r="V489" s="20">
        <v>17</v>
      </c>
      <c r="W489" s="20">
        <f t="shared" si="163"/>
        <v>5.0999999999999996</v>
      </c>
      <c r="X489" s="20">
        <f t="shared" si="164"/>
        <v>14.645454545454545</v>
      </c>
      <c r="Y489" s="20">
        <f t="shared" si="165"/>
        <v>19.418181818181814</v>
      </c>
      <c r="Z489" s="20">
        <f t="shared" si="167"/>
        <v>20</v>
      </c>
      <c r="AA489" s="20">
        <f t="shared" si="166"/>
        <v>5.3545454545454554</v>
      </c>
      <c r="AB489" s="20" t="s">
        <v>1143</v>
      </c>
    </row>
    <row r="490" spans="1:28" ht="50" customHeight="1" x14ac:dyDescent="0.15">
      <c r="A490" s="23" t="s">
        <v>1752</v>
      </c>
      <c r="B490" s="95"/>
      <c r="C490" s="22" t="s">
        <v>12</v>
      </c>
      <c r="D490" s="109" t="s">
        <v>51</v>
      </c>
      <c r="E490" s="6" t="s">
        <v>1149</v>
      </c>
      <c r="F490" s="60" t="s">
        <v>740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161"/>
        <v>35</v>
      </c>
      <c r="N490" s="20"/>
      <c r="O490" s="117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2"/>
        <v>15.454545454545453</v>
      </c>
      <c r="U490" s="21">
        <v>530</v>
      </c>
      <c r="V490" s="20">
        <v>17.5</v>
      </c>
      <c r="W490" s="20">
        <f t="shared" si="163"/>
        <v>9.2750000000000004</v>
      </c>
      <c r="X490" s="20">
        <f t="shared" si="164"/>
        <v>24.729545454545452</v>
      </c>
      <c r="Y490" s="20">
        <f t="shared" si="165"/>
        <v>32.456818181818178</v>
      </c>
      <c r="Z490" s="20">
        <v>35</v>
      </c>
      <c r="AA490" s="20">
        <f t="shared" si="166"/>
        <v>10.270454545454546</v>
      </c>
      <c r="AB490" s="20" t="s">
        <v>1355</v>
      </c>
    </row>
    <row r="491" spans="1:28" ht="50" customHeight="1" x14ac:dyDescent="0.15">
      <c r="A491" s="23" t="s">
        <v>1753</v>
      </c>
      <c r="B491" s="95"/>
      <c r="C491" s="22" t="s">
        <v>12</v>
      </c>
      <c r="D491" s="109" t="s">
        <v>51</v>
      </c>
      <c r="E491" s="6" t="s">
        <v>1149</v>
      </c>
      <c r="F491" s="60" t="s">
        <v>745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161"/>
        <v>35</v>
      </c>
      <c r="N491" s="20"/>
      <c r="O491" s="119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2"/>
        <v>15.454545454545453</v>
      </c>
      <c r="U491" s="21">
        <v>500</v>
      </c>
      <c r="V491" s="20">
        <v>17.5</v>
      </c>
      <c r="W491" s="20">
        <f t="shared" si="163"/>
        <v>8.75</v>
      </c>
      <c r="X491" s="20">
        <f t="shared" si="164"/>
        <v>24.204545454545453</v>
      </c>
      <c r="Y491" s="20">
        <f t="shared" si="165"/>
        <v>31.93181818181818</v>
      </c>
      <c r="Z491" s="20">
        <v>35</v>
      </c>
      <c r="AA491" s="20">
        <f t="shared" si="166"/>
        <v>10.795454545454547</v>
      </c>
      <c r="AB491" s="20" t="s">
        <v>1355</v>
      </c>
    </row>
    <row r="492" spans="1:28" ht="50" customHeight="1" x14ac:dyDescent="0.15">
      <c r="A492" s="23" t="s">
        <v>1754</v>
      </c>
      <c r="B492" s="95"/>
      <c r="C492" s="22" t="s">
        <v>12</v>
      </c>
      <c r="D492" s="109" t="s">
        <v>51</v>
      </c>
      <c r="E492" s="6" t="s">
        <v>1149</v>
      </c>
      <c r="F492" s="60" t="s">
        <v>744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161"/>
        <v>35</v>
      </c>
      <c r="N492" s="20"/>
      <c r="O492" s="117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2"/>
        <v>15.454545454545453</v>
      </c>
      <c r="U492" s="21">
        <v>385</v>
      </c>
      <c r="V492" s="20">
        <v>17.5</v>
      </c>
      <c r="W492" s="20">
        <f t="shared" si="163"/>
        <v>6.7374999999999998</v>
      </c>
      <c r="X492" s="20">
        <f t="shared" si="164"/>
        <v>22.192045454545454</v>
      </c>
      <c r="Y492" s="20">
        <f t="shared" si="165"/>
        <v>29.919318181818181</v>
      </c>
      <c r="Z492" s="20">
        <v>35</v>
      </c>
      <c r="AA492" s="20">
        <f t="shared" si="166"/>
        <v>12.807954545454546</v>
      </c>
      <c r="AB492" s="20" t="s">
        <v>1143</v>
      </c>
    </row>
    <row r="493" spans="1:28" ht="50" customHeight="1" x14ac:dyDescent="0.15">
      <c r="A493" s="23" t="s">
        <v>1755</v>
      </c>
      <c r="B493" s="95"/>
      <c r="C493" s="22" t="s">
        <v>12</v>
      </c>
      <c r="D493" s="109" t="s">
        <v>256</v>
      </c>
      <c r="E493" t="s">
        <v>1053</v>
      </c>
      <c r="F493" s="60" t="s">
        <v>744</v>
      </c>
      <c r="G493" s="71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161"/>
        <v>16</v>
      </c>
      <c r="N493" s="20"/>
      <c r="O493" s="119">
        <v>1</v>
      </c>
      <c r="P493" s="21">
        <f>SUMIFS(VENTAS[Cantidad],VENTAS[Code],INVENTARIO[[#This Row],[Code]])</f>
        <v>0</v>
      </c>
      <c r="Q493" s="21">
        <f>INVENTARIO[[#This Row],[Entradas]]-INVENTARIO[[#This Row],[Salidas]]</f>
        <v>1</v>
      </c>
      <c r="R493" s="20">
        <v>97</v>
      </c>
      <c r="S493" s="20">
        <v>17.600000000000001</v>
      </c>
      <c r="T493" s="20">
        <f t="shared" si="162"/>
        <v>5.5113636363636358</v>
      </c>
      <c r="U493" s="21">
        <v>125</v>
      </c>
      <c r="V493" s="20">
        <v>17.5</v>
      </c>
      <c r="W493" s="20">
        <f t="shared" si="163"/>
        <v>2.1875</v>
      </c>
      <c r="X493" s="20">
        <f t="shared" si="164"/>
        <v>7.6988636363636358</v>
      </c>
      <c r="Y493" s="20">
        <f t="shared" si="165"/>
        <v>10.454545454545453</v>
      </c>
      <c r="Z493" s="20">
        <v>16</v>
      </c>
      <c r="AA493" s="20">
        <f t="shared" si="166"/>
        <v>8.3011363636363633</v>
      </c>
      <c r="AB493" s="20" t="s">
        <v>1355</v>
      </c>
    </row>
    <row r="494" spans="1:28" ht="50" customHeight="1" x14ac:dyDescent="0.15">
      <c r="A494" s="23" t="s">
        <v>1218</v>
      </c>
      <c r="B494" s="95"/>
      <c r="C494" s="22" t="s">
        <v>12</v>
      </c>
      <c r="D494" s="109" t="s">
        <v>53</v>
      </c>
      <c r="E494" s="6" t="s">
        <v>1150</v>
      </c>
      <c r="F494" s="60" t="s">
        <v>739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161"/>
        <v>12</v>
      </c>
      <c r="N494" s="20"/>
      <c r="O494" s="117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2"/>
        <v>5.0568181818181817</v>
      </c>
      <c r="U494" s="21">
        <v>120</v>
      </c>
      <c r="V494" s="20">
        <v>17.5</v>
      </c>
      <c r="W494" s="20">
        <f t="shared" si="163"/>
        <v>2.1</v>
      </c>
      <c r="X494" s="20">
        <f t="shared" si="164"/>
        <v>7.1568181818181813</v>
      </c>
      <c r="Y494" s="20">
        <f t="shared" si="165"/>
        <v>9.685227272727273</v>
      </c>
      <c r="Z494" s="20">
        <v>12</v>
      </c>
      <c r="AA494" s="20">
        <f t="shared" si="166"/>
        <v>4.8431818181818187</v>
      </c>
      <c r="AB494" s="20" t="s">
        <v>1143</v>
      </c>
    </row>
    <row r="495" spans="1:28" ht="50" customHeight="1" x14ac:dyDescent="0.15">
      <c r="A495" s="23" t="s">
        <v>1756</v>
      </c>
      <c r="B495" s="95"/>
      <c r="C495" s="22" t="s">
        <v>12</v>
      </c>
      <c r="D495" s="109" t="s">
        <v>53</v>
      </c>
      <c r="E495" s="6" t="s">
        <v>1150</v>
      </c>
      <c r="F495" s="60" t="s">
        <v>742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161"/>
        <v>12</v>
      </c>
      <c r="N495" s="20"/>
      <c r="O495" s="119">
        <v>2</v>
      </c>
      <c r="P495" s="21">
        <f>SUMIFS(VENTAS[Cantidad],VENTAS[Code],INVENTARIO[[#This Row],[Code]])</f>
        <v>0</v>
      </c>
      <c r="Q495" s="21">
        <f>INVENTARIO[[#This Row],[Entradas]]-INVENTARIO[[#This Row],[Salidas]]</f>
        <v>2</v>
      </c>
      <c r="R495" s="20">
        <v>89</v>
      </c>
      <c r="S495" s="20">
        <v>17.600000000000001</v>
      </c>
      <c r="T495" s="20">
        <f t="shared" si="162"/>
        <v>5.0568181818181817</v>
      </c>
      <c r="U495" s="21">
        <v>120</v>
      </c>
      <c r="V495" s="20">
        <v>17.5</v>
      </c>
      <c r="W495" s="20">
        <f t="shared" si="163"/>
        <v>2.1</v>
      </c>
      <c r="X495" s="20">
        <f t="shared" si="164"/>
        <v>7.1568181818181813</v>
      </c>
      <c r="Y495" s="20">
        <f t="shared" si="165"/>
        <v>9.685227272727273</v>
      </c>
      <c r="Z495" s="20">
        <v>12</v>
      </c>
      <c r="AA495" s="20">
        <f t="shared" si="166"/>
        <v>4.8431818181818187</v>
      </c>
      <c r="AB495" s="20" t="s">
        <v>1355</v>
      </c>
    </row>
    <row r="496" spans="1:28" ht="50" customHeight="1" x14ac:dyDescent="0.15">
      <c r="A496" s="23" t="s">
        <v>1757</v>
      </c>
      <c r="B496" s="95"/>
      <c r="C496" s="22" t="s">
        <v>12</v>
      </c>
      <c r="D496" s="109" t="s">
        <v>53</v>
      </c>
      <c r="E496" s="6" t="s">
        <v>1150</v>
      </c>
      <c r="F496" s="60" t="s">
        <v>744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8">Z496</f>
        <v>12</v>
      </c>
      <c r="N496" s="20"/>
      <c r="O496" s="117">
        <v>1</v>
      </c>
      <c r="P496" s="21">
        <f>SUMIFS(VENTAS[Cantidad],VENTAS[Code],INVENTARIO[[#This Row],[Code]])</f>
        <v>0</v>
      </c>
      <c r="Q496" s="21">
        <f>INVENTARIO[[#This Row],[Entradas]]-INVENTARIO[[#This Row],[Salidas]]</f>
        <v>1</v>
      </c>
      <c r="R496" s="20">
        <v>89</v>
      </c>
      <c r="S496" s="20">
        <v>17.600000000000001</v>
      </c>
      <c r="T496" s="20">
        <f t="shared" ref="T496:T513" si="169">R496/S496</f>
        <v>5.0568181818181817</v>
      </c>
      <c r="U496" s="21">
        <v>120</v>
      </c>
      <c r="V496" s="20">
        <v>17.5</v>
      </c>
      <c r="W496" s="20">
        <f t="shared" ref="W496:W513" si="170">U496*V496/1000</f>
        <v>2.1</v>
      </c>
      <c r="X496" s="20">
        <f t="shared" ref="X496:X513" si="171">T496+W496</f>
        <v>7.1568181818181813</v>
      </c>
      <c r="Y496" s="20">
        <f t="shared" ref="Y496:Y513" si="172">T496*1.5+W496</f>
        <v>9.685227272727273</v>
      </c>
      <c r="Z496" s="20">
        <v>12</v>
      </c>
      <c r="AA496" s="20">
        <f t="shared" ref="AA496:AA513" si="173">Z496-T496-W496</f>
        <v>4.8431818181818187</v>
      </c>
      <c r="AB496" s="20" t="s">
        <v>1355</v>
      </c>
    </row>
    <row r="497" spans="1:28" ht="50" customHeight="1" x14ac:dyDescent="0.15">
      <c r="A497" s="23" t="s">
        <v>1758</v>
      </c>
      <c r="B497" s="95"/>
      <c r="C497" s="22" t="s">
        <v>12</v>
      </c>
      <c r="D497" s="109" t="s">
        <v>939</v>
      </c>
      <c r="E497" s="6" t="s">
        <v>1151</v>
      </c>
      <c r="F497" s="60" t="s">
        <v>739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168"/>
        <v>20</v>
      </c>
      <c r="N497" s="20"/>
      <c r="O497" s="119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69"/>
        <v>6.2499999999999991</v>
      </c>
      <c r="U497" s="21">
        <v>106</v>
      </c>
      <c r="V497" s="20">
        <v>17.5</v>
      </c>
      <c r="W497" s="20">
        <f t="shared" si="170"/>
        <v>1.855</v>
      </c>
      <c r="X497" s="20">
        <f t="shared" si="171"/>
        <v>8.1049999999999986</v>
      </c>
      <c r="Y497" s="20">
        <f t="shared" si="172"/>
        <v>11.229999999999999</v>
      </c>
      <c r="Z497" s="20">
        <v>20</v>
      </c>
      <c r="AA497" s="20">
        <f t="shared" si="173"/>
        <v>11.895</v>
      </c>
      <c r="AB497" s="20"/>
    </row>
    <row r="498" spans="1:28" ht="50" customHeight="1" x14ac:dyDescent="0.15">
      <c r="A498" s="23" t="s">
        <v>1222</v>
      </c>
      <c r="B498" s="95"/>
      <c r="C498" s="22" t="s">
        <v>12</v>
      </c>
      <c r="D498" s="109" t="s">
        <v>939</v>
      </c>
      <c r="E498" s="6" t="s">
        <v>1151</v>
      </c>
      <c r="F498" s="60" t="s">
        <v>742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168"/>
        <v>20</v>
      </c>
      <c r="N498" s="20"/>
      <c r="O498" s="117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69"/>
        <v>6.2499999999999991</v>
      </c>
      <c r="U498" s="21">
        <v>106</v>
      </c>
      <c r="V498" s="20">
        <v>17.5</v>
      </c>
      <c r="W498" s="20">
        <f t="shared" si="170"/>
        <v>1.855</v>
      </c>
      <c r="X498" s="20">
        <f t="shared" si="171"/>
        <v>8.1049999999999986</v>
      </c>
      <c r="Y498" s="20">
        <f t="shared" si="172"/>
        <v>11.229999999999999</v>
      </c>
      <c r="Z498" s="20">
        <v>20</v>
      </c>
      <c r="AA498" s="20">
        <f t="shared" si="173"/>
        <v>11.895</v>
      </c>
      <c r="AB498" s="20"/>
    </row>
    <row r="499" spans="1:28" ht="50" customHeight="1" x14ac:dyDescent="0.15">
      <c r="A499" s="23" t="s">
        <v>1759</v>
      </c>
      <c r="B499" s="95"/>
      <c r="C499" s="22" t="s">
        <v>12</v>
      </c>
      <c r="D499" s="109" t="s">
        <v>939</v>
      </c>
      <c r="E499" s="6" t="s">
        <v>1151</v>
      </c>
      <c r="F499" s="60" t="s">
        <v>744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168"/>
        <v>20</v>
      </c>
      <c r="N499" s="20"/>
      <c r="O499" s="119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69"/>
        <v>6.2499999999999991</v>
      </c>
      <c r="U499" s="21">
        <v>106</v>
      </c>
      <c r="V499" s="20">
        <v>17.5</v>
      </c>
      <c r="W499" s="20">
        <f t="shared" si="170"/>
        <v>1.855</v>
      </c>
      <c r="X499" s="20">
        <f t="shared" si="171"/>
        <v>8.1049999999999986</v>
      </c>
      <c r="Y499" s="20">
        <f t="shared" si="172"/>
        <v>11.229999999999999</v>
      </c>
      <c r="Z499" s="20">
        <v>20</v>
      </c>
      <c r="AA499" s="20">
        <f t="shared" si="173"/>
        <v>11.895</v>
      </c>
      <c r="AB499" s="20"/>
    </row>
    <row r="500" spans="1:28" ht="50" customHeight="1" x14ac:dyDescent="0.15">
      <c r="A500" s="23" t="s">
        <v>1760</v>
      </c>
      <c r="B500" s="95"/>
      <c r="C500" s="22" t="s">
        <v>12</v>
      </c>
      <c r="D500" s="109" t="s">
        <v>53</v>
      </c>
      <c r="E500" s="6" t="s">
        <v>1153</v>
      </c>
      <c r="F500" s="60" t="s">
        <v>739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168"/>
        <v>12</v>
      </c>
      <c r="N500" s="20"/>
      <c r="O500" s="117">
        <v>1</v>
      </c>
      <c r="P500" s="21">
        <f>SUMIFS(VENTAS[Cantidad],VENTAS[Code],INVENTARIO[[#This Row],[Code]])</f>
        <v>0</v>
      </c>
      <c r="Q500" s="21">
        <f>INVENTARIO[[#This Row],[Entradas]]-INVENTARIO[[#This Row],[Salidas]]</f>
        <v>1</v>
      </c>
      <c r="R500" s="20">
        <v>82</v>
      </c>
      <c r="S500" s="20">
        <v>17.600000000000001</v>
      </c>
      <c r="T500" s="20">
        <f t="shared" si="169"/>
        <v>4.6590909090909083</v>
      </c>
      <c r="U500" s="21">
        <v>120</v>
      </c>
      <c r="V500" s="20">
        <v>17.5</v>
      </c>
      <c r="W500" s="20">
        <f t="shared" si="170"/>
        <v>2.1</v>
      </c>
      <c r="X500" s="20">
        <f t="shared" si="171"/>
        <v>6.7590909090909079</v>
      </c>
      <c r="Y500" s="20">
        <f t="shared" si="172"/>
        <v>9.088636363636363</v>
      </c>
      <c r="Z500" s="20">
        <v>12</v>
      </c>
      <c r="AA500" s="20">
        <f t="shared" si="173"/>
        <v>5.2409090909090921</v>
      </c>
      <c r="AB500" s="20" t="s">
        <v>1143</v>
      </c>
    </row>
    <row r="501" spans="1:28" ht="50" customHeight="1" x14ac:dyDescent="0.15">
      <c r="A501" s="23" t="s">
        <v>1761</v>
      </c>
      <c r="B501" s="95"/>
      <c r="C501" s="22" t="s">
        <v>12</v>
      </c>
      <c r="D501" s="109" t="s">
        <v>53</v>
      </c>
      <c r="E501" s="6" t="s">
        <v>1153</v>
      </c>
      <c r="F501" s="60" t="s">
        <v>742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168"/>
        <v>12</v>
      </c>
      <c r="N501" s="20"/>
      <c r="O501" s="119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69"/>
        <v>4.6590909090909083</v>
      </c>
      <c r="U501" s="21">
        <v>120</v>
      </c>
      <c r="V501" s="20">
        <v>17.5</v>
      </c>
      <c r="W501" s="20">
        <f t="shared" si="170"/>
        <v>2.1</v>
      </c>
      <c r="X501" s="20">
        <f t="shared" si="171"/>
        <v>6.7590909090909079</v>
      </c>
      <c r="Y501" s="20">
        <f t="shared" si="172"/>
        <v>9.088636363636363</v>
      </c>
      <c r="Z501" s="20">
        <v>12</v>
      </c>
      <c r="AA501" s="20">
        <f t="shared" si="173"/>
        <v>5.2409090909090921</v>
      </c>
      <c r="AB501" s="20" t="s">
        <v>1143</v>
      </c>
    </row>
    <row r="502" spans="1:28" ht="50" customHeight="1" x14ac:dyDescent="0.15">
      <c r="A502" s="23" t="s">
        <v>1227</v>
      </c>
      <c r="B502" s="95"/>
      <c r="C502" s="22" t="s">
        <v>12</v>
      </c>
      <c r="D502" s="109" t="s">
        <v>53</v>
      </c>
      <c r="E502" s="6" t="s">
        <v>1153</v>
      </c>
      <c r="F502" s="60" t="s">
        <v>744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168"/>
        <v>12</v>
      </c>
      <c r="N502" s="20"/>
      <c r="O502" s="117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69"/>
        <v>4.6590909090909083</v>
      </c>
      <c r="U502" s="21">
        <v>120</v>
      </c>
      <c r="V502" s="20">
        <v>17.5</v>
      </c>
      <c r="W502" s="20">
        <f t="shared" si="170"/>
        <v>2.1</v>
      </c>
      <c r="X502" s="20">
        <f t="shared" si="171"/>
        <v>6.7590909090909079</v>
      </c>
      <c r="Y502" s="20">
        <f t="shared" si="172"/>
        <v>9.088636363636363</v>
      </c>
      <c r="Z502" s="20">
        <v>12</v>
      </c>
      <c r="AA502" s="20">
        <f t="shared" si="173"/>
        <v>5.2409090909090921</v>
      </c>
      <c r="AB502" s="20" t="s">
        <v>1143</v>
      </c>
    </row>
    <row r="503" spans="1:28" ht="50" customHeight="1" x14ac:dyDescent="0.15">
      <c r="A503" s="23" t="s">
        <v>1762</v>
      </c>
      <c r="B503" s="95"/>
      <c r="C503" s="22" t="s">
        <v>12</v>
      </c>
      <c r="D503" s="109" t="s">
        <v>53</v>
      </c>
      <c r="E503" s="6" t="s">
        <v>1156</v>
      </c>
      <c r="F503" s="60" t="s">
        <v>742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168"/>
        <v>12</v>
      </c>
      <c r="N503" s="20"/>
      <c r="O503" s="119">
        <v>2</v>
      </c>
      <c r="P503" s="21">
        <f>SUMIFS(VENTAS[Cantidad],VENTAS[Code],INVENTARIO[[#This Row],[Code]])</f>
        <v>1</v>
      </c>
      <c r="Q503" s="21">
        <f>INVENTARIO[[#This Row],[Entradas]]-INVENTARIO[[#This Row],[Salidas]]</f>
        <v>1</v>
      </c>
      <c r="R503" s="20">
        <v>98</v>
      </c>
      <c r="S503" s="20">
        <v>17.600000000000001</v>
      </c>
      <c r="T503" s="20">
        <f t="shared" si="169"/>
        <v>5.5681818181818175</v>
      </c>
      <c r="U503" s="21">
        <v>125</v>
      </c>
      <c r="V503" s="20">
        <v>17.5</v>
      </c>
      <c r="W503" s="20">
        <f t="shared" si="170"/>
        <v>2.1875</v>
      </c>
      <c r="X503" s="20">
        <f t="shared" si="171"/>
        <v>7.7556818181818175</v>
      </c>
      <c r="Y503" s="20">
        <f t="shared" si="172"/>
        <v>10.539772727272727</v>
      </c>
      <c r="Z503" s="20">
        <v>12</v>
      </c>
      <c r="AA503" s="20">
        <f t="shared" si="173"/>
        <v>4.2443181818181825</v>
      </c>
      <c r="AB503" s="20" t="s">
        <v>1155</v>
      </c>
    </row>
    <row r="504" spans="1:28" ht="50" customHeight="1" x14ac:dyDescent="0.15">
      <c r="A504" s="23" t="s">
        <v>1763</v>
      </c>
      <c r="B504" s="95"/>
      <c r="C504" s="22" t="s">
        <v>12</v>
      </c>
      <c r="D504" s="109" t="s">
        <v>256</v>
      </c>
      <c r="E504" s="83" t="s">
        <v>1152</v>
      </c>
      <c r="F504" s="92" t="s">
        <v>744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168"/>
        <v>10</v>
      </c>
      <c r="N504" s="20"/>
      <c r="O504" s="117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69"/>
        <v>2.8409090909090908</v>
      </c>
      <c r="U504" s="21">
        <v>55</v>
      </c>
      <c r="V504" s="20">
        <v>17.5</v>
      </c>
      <c r="W504" s="20">
        <f t="shared" si="170"/>
        <v>0.96250000000000002</v>
      </c>
      <c r="X504" s="20">
        <f t="shared" si="171"/>
        <v>3.8034090909090907</v>
      </c>
      <c r="Y504" s="20">
        <f t="shared" si="172"/>
        <v>5.223863636363637</v>
      </c>
      <c r="Z504" s="20">
        <v>10</v>
      </c>
      <c r="AA504" s="20">
        <f t="shared" si="173"/>
        <v>6.1965909090909088</v>
      </c>
      <c r="AB504" s="20" t="s">
        <v>1143</v>
      </c>
    </row>
    <row r="505" spans="1:28" ht="50" customHeight="1" x14ac:dyDescent="0.15">
      <c r="A505" s="23" t="s">
        <v>1764</v>
      </c>
      <c r="B505" s="95"/>
      <c r="C505" s="22" t="s">
        <v>12</v>
      </c>
      <c r="D505" s="109" t="s">
        <v>937</v>
      </c>
      <c r="E505" s="88" t="s">
        <v>1242</v>
      </c>
      <c r="F505" s="89" t="s">
        <v>742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168"/>
        <v>35</v>
      </c>
      <c r="N505" s="20"/>
      <c r="O505" s="119">
        <v>3</v>
      </c>
      <c r="P505" s="21">
        <f>SUMIFS(VENTAS[Cantidad],VENTAS[Code],INVENTARIO[[#This Row],[Code]])</f>
        <v>0</v>
      </c>
      <c r="Q505" s="21">
        <f>INVENTARIO[[#This Row],[Entradas]]-INVENTARIO[[#This Row],[Salidas]]</f>
        <v>3</v>
      </c>
      <c r="R505" s="20">
        <v>265</v>
      </c>
      <c r="S505" s="20">
        <v>17.600000000000001</v>
      </c>
      <c r="T505" s="20">
        <f t="shared" si="169"/>
        <v>15.05681818181818</v>
      </c>
      <c r="U505" s="21">
        <v>550</v>
      </c>
      <c r="V505" s="20">
        <v>17.5</v>
      </c>
      <c r="W505" s="20">
        <f t="shared" si="170"/>
        <v>9.625</v>
      </c>
      <c r="X505" s="20">
        <f t="shared" si="171"/>
        <v>24.68181818181818</v>
      </c>
      <c r="Y505" s="20">
        <f t="shared" si="172"/>
        <v>32.210227272727266</v>
      </c>
      <c r="Z505" s="20">
        <v>35</v>
      </c>
      <c r="AA505" s="20">
        <f t="shared" si="173"/>
        <v>10.31818181818182</v>
      </c>
      <c r="AB505" s="20"/>
    </row>
    <row r="506" spans="1:28" ht="50" customHeight="1" x14ac:dyDescent="0.15">
      <c r="A506" s="23" t="s">
        <v>1765</v>
      </c>
      <c r="B506" s="95"/>
      <c r="C506" s="22" t="s">
        <v>12</v>
      </c>
      <c r="D506" s="109" t="s">
        <v>937</v>
      </c>
      <c r="E506" s="83" t="s">
        <v>1242</v>
      </c>
      <c r="F506" s="92" t="s">
        <v>744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168"/>
        <v>35</v>
      </c>
      <c r="N506" s="20"/>
      <c r="O506" s="117">
        <v>2</v>
      </c>
      <c r="P506" s="21">
        <f>SUMIFS(VENTAS[Cantidad],VENTAS[Code],INVENTARIO[[#This Row],[Code]])</f>
        <v>0</v>
      </c>
      <c r="Q506" s="21">
        <f>INVENTARIO[[#This Row],[Entradas]]-INVENTARIO[[#This Row],[Salidas]]</f>
        <v>2</v>
      </c>
      <c r="R506" s="20">
        <v>265</v>
      </c>
      <c r="S506" s="20">
        <v>17.600000000000001</v>
      </c>
      <c r="T506" s="20">
        <f t="shared" si="169"/>
        <v>15.05681818181818</v>
      </c>
      <c r="U506" s="21">
        <v>550</v>
      </c>
      <c r="V506" s="20">
        <v>17.5</v>
      </c>
      <c r="W506" s="20">
        <f t="shared" si="170"/>
        <v>9.625</v>
      </c>
      <c r="X506" s="20">
        <f t="shared" si="171"/>
        <v>24.68181818181818</v>
      </c>
      <c r="Y506" s="20">
        <f t="shared" si="172"/>
        <v>32.210227272727266</v>
      </c>
      <c r="Z506" s="20">
        <v>35</v>
      </c>
      <c r="AA506" s="20">
        <f t="shared" si="173"/>
        <v>10.31818181818182</v>
      </c>
      <c r="AB506" s="20"/>
    </row>
    <row r="507" spans="1:28" ht="50" customHeight="1" x14ac:dyDescent="0.15">
      <c r="A507" s="23" t="s">
        <v>1766</v>
      </c>
      <c r="B507" s="95"/>
      <c r="C507" s="22" t="s">
        <v>12</v>
      </c>
      <c r="D507" s="109" t="s">
        <v>939</v>
      </c>
      <c r="E507" s="88" t="s">
        <v>1243</v>
      </c>
      <c r="F507" s="89" t="s">
        <v>744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168"/>
        <v>25</v>
      </c>
      <c r="N507" s="20"/>
      <c r="O507" s="119">
        <v>1</v>
      </c>
      <c r="P507" s="21">
        <f>SUMIFS(VENTAS[Cantidad],VENTAS[Code],INVENTARIO[[#This Row],[Code]])</f>
        <v>0</v>
      </c>
      <c r="Q507" s="21">
        <f>INVENTARIO[[#This Row],[Entradas]]-INVENTARIO[[#This Row],[Salidas]]</f>
        <v>1</v>
      </c>
      <c r="R507" s="20">
        <v>165</v>
      </c>
      <c r="S507" s="20">
        <v>17.600000000000001</v>
      </c>
      <c r="T507" s="20">
        <f t="shared" si="169"/>
        <v>9.375</v>
      </c>
      <c r="U507" s="21">
        <v>300</v>
      </c>
      <c r="V507" s="20">
        <v>17.5</v>
      </c>
      <c r="W507" s="20">
        <f t="shared" si="170"/>
        <v>5.25</v>
      </c>
      <c r="X507" s="20">
        <f t="shared" si="171"/>
        <v>14.625</v>
      </c>
      <c r="Y507" s="20">
        <f t="shared" si="172"/>
        <v>19.3125</v>
      </c>
      <c r="Z507" s="20">
        <v>25</v>
      </c>
      <c r="AA507" s="20">
        <f t="shared" si="173"/>
        <v>10.375</v>
      </c>
      <c r="AB507" s="20"/>
    </row>
    <row r="508" spans="1:28" ht="50" customHeight="1" x14ac:dyDescent="0.15">
      <c r="A508" s="23" t="s">
        <v>1767</v>
      </c>
      <c r="B508" s="95"/>
      <c r="C508" s="22" t="s">
        <v>12</v>
      </c>
      <c r="D508" s="109" t="s">
        <v>939</v>
      </c>
      <c r="E508" s="83" t="s">
        <v>1243</v>
      </c>
      <c r="F508" s="92" t="s">
        <v>745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168"/>
        <v>25</v>
      </c>
      <c r="N508" s="20"/>
      <c r="O508" s="117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69"/>
        <v>9.375</v>
      </c>
      <c r="U508" s="21">
        <v>300</v>
      </c>
      <c r="V508" s="20">
        <v>17.5</v>
      </c>
      <c r="W508" s="20">
        <f t="shared" si="170"/>
        <v>5.25</v>
      </c>
      <c r="X508" s="20">
        <f t="shared" si="171"/>
        <v>14.625</v>
      </c>
      <c r="Y508" s="20">
        <f t="shared" si="172"/>
        <v>19.3125</v>
      </c>
      <c r="Z508" s="20">
        <v>25</v>
      </c>
      <c r="AA508" s="20">
        <f t="shared" si="173"/>
        <v>10.375</v>
      </c>
      <c r="AB508" s="20"/>
    </row>
    <row r="509" spans="1:28" ht="50" customHeight="1" x14ac:dyDescent="0.15">
      <c r="A509" s="23" t="s">
        <v>1768</v>
      </c>
      <c r="B509" s="95"/>
      <c r="C509" s="22" t="s">
        <v>12</v>
      </c>
      <c r="D509" s="109" t="s">
        <v>937</v>
      </c>
      <c r="E509" s="88" t="s">
        <v>1244</v>
      </c>
      <c r="F509" s="89" t="s">
        <v>739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168"/>
        <v>35</v>
      </c>
      <c r="N509" s="20"/>
      <c r="O509" s="119">
        <v>3</v>
      </c>
      <c r="P509" s="21">
        <f>SUMIFS(VENTAS[Cantidad],VENTAS[Code],INVENTARIO[[#This Row],[Code]])</f>
        <v>2</v>
      </c>
      <c r="Q509" s="21">
        <f>INVENTARIO[[#This Row],[Entradas]]-INVENTARIO[[#This Row],[Salidas]]</f>
        <v>1</v>
      </c>
      <c r="R509" s="20">
        <v>315</v>
      </c>
      <c r="S509" s="20">
        <v>17.600000000000001</v>
      </c>
      <c r="T509" s="20">
        <f t="shared" si="169"/>
        <v>17.89772727272727</v>
      </c>
      <c r="U509" s="21">
        <v>550</v>
      </c>
      <c r="V509" s="20">
        <v>17.5</v>
      </c>
      <c r="W509" s="20">
        <f t="shared" si="170"/>
        <v>9.625</v>
      </c>
      <c r="X509" s="20">
        <f t="shared" si="171"/>
        <v>27.52272727272727</v>
      </c>
      <c r="Y509" s="20">
        <f t="shared" si="172"/>
        <v>36.471590909090907</v>
      </c>
      <c r="Z509" s="20">
        <v>35</v>
      </c>
      <c r="AA509" s="20">
        <f t="shared" si="173"/>
        <v>7.4772727272727302</v>
      </c>
      <c r="AB509" s="20"/>
    </row>
    <row r="510" spans="1:28" ht="50" customHeight="1" x14ac:dyDescent="0.15">
      <c r="A510" s="23" t="s">
        <v>1769</v>
      </c>
      <c r="B510" s="95"/>
      <c r="C510" s="22" t="s">
        <v>12</v>
      </c>
      <c r="D510" s="109" t="s">
        <v>937</v>
      </c>
      <c r="E510" s="83" t="s">
        <v>1244</v>
      </c>
      <c r="F510" s="92" t="s">
        <v>742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168"/>
        <v>35</v>
      </c>
      <c r="N510" s="20"/>
      <c r="O510" s="117">
        <v>2</v>
      </c>
      <c r="P510" s="21">
        <f>SUMIFS(VENTAS[Cantidad],VENTAS[Code],INVENTARIO[[#This Row],[Code]])</f>
        <v>2</v>
      </c>
      <c r="Q510" s="21">
        <f>INVENTARIO[[#This Row],[Entradas]]-INVENTARIO[[#This Row],[Salidas]]</f>
        <v>0</v>
      </c>
      <c r="R510" s="20">
        <v>315</v>
      </c>
      <c r="S510" s="20">
        <v>17.600000000000001</v>
      </c>
      <c r="T510" s="20">
        <f t="shared" si="169"/>
        <v>17.89772727272727</v>
      </c>
      <c r="U510" s="21">
        <v>550</v>
      </c>
      <c r="V510" s="20">
        <v>17.5</v>
      </c>
      <c r="W510" s="20">
        <f t="shared" si="170"/>
        <v>9.625</v>
      </c>
      <c r="X510" s="20">
        <f t="shared" si="171"/>
        <v>27.52272727272727</v>
      </c>
      <c r="Y510" s="20">
        <f t="shared" si="172"/>
        <v>36.471590909090907</v>
      </c>
      <c r="Z510" s="20">
        <v>35</v>
      </c>
      <c r="AA510" s="20">
        <f t="shared" si="173"/>
        <v>7.4772727272727302</v>
      </c>
      <c r="AB510" s="20"/>
    </row>
    <row r="511" spans="1:28" ht="50" customHeight="1" x14ac:dyDescent="0.15">
      <c r="A511" s="23" t="s">
        <v>1250</v>
      </c>
      <c r="B511" s="95"/>
      <c r="C511" s="22" t="s">
        <v>12</v>
      </c>
      <c r="D511" s="109" t="s">
        <v>937</v>
      </c>
      <c r="E511" s="83" t="s">
        <v>1244</v>
      </c>
      <c r="F511" s="92" t="s">
        <v>744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168"/>
        <v>35</v>
      </c>
      <c r="N511" s="20"/>
      <c r="O511" s="117">
        <v>1</v>
      </c>
      <c r="P511" s="21">
        <f>SUMIFS(VENTAS[Cantidad],VENTAS[Code],INVENTARIO[[#This Row],[Code]])</f>
        <v>1</v>
      </c>
      <c r="Q511" s="21">
        <f>INVENTARIO[[#This Row],[Entradas]]-INVENTARIO[[#This Row],[Salidas]]</f>
        <v>0</v>
      </c>
      <c r="R511" s="20">
        <v>315</v>
      </c>
      <c r="S511" s="20">
        <v>17.600000000000001</v>
      </c>
      <c r="T511" s="20">
        <f t="shared" si="169"/>
        <v>17.89772727272727</v>
      </c>
      <c r="U511" s="21">
        <v>550</v>
      </c>
      <c r="V511" s="20">
        <v>17.5</v>
      </c>
      <c r="W511" s="20">
        <f t="shared" si="170"/>
        <v>9.625</v>
      </c>
      <c r="X511" s="20">
        <f t="shared" si="171"/>
        <v>27.52272727272727</v>
      </c>
      <c r="Y511" s="20">
        <f t="shared" si="172"/>
        <v>36.471590909090907</v>
      </c>
      <c r="Z511" s="20">
        <v>35</v>
      </c>
      <c r="AA511" s="20">
        <f t="shared" si="173"/>
        <v>7.4772727272727302</v>
      </c>
      <c r="AB511" s="20"/>
    </row>
    <row r="512" spans="1:28" ht="50" customHeight="1" x14ac:dyDescent="0.15">
      <c r="A512" s="23" t="s">
        <v>1770</v>
      </c>
      <c r="B512" s="95"/>
      <c r="C512" s="22" t="s">
        <v>12</v>
      </c>
      <c r="D512" s="109" t="s">
        <v>937</v>
      </c>
      <c r="E512" s="83" t="s">
        <v>1245</v>
      </c>
      <c r="F512" s="92" t="s">
        <v>1246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168"/>
        <v>35</v>
      </c>
      <c r="N512" s="20"/>
      <c r="O512" s="117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69"/>
        <v>16.193181818181817</v>
      </c>
      <c r="U512" s="21">
        <v>550</v>
      </c>
      <c r="V512" s="20">
        <v>17.5</v>
      </c>
      <c r="W512" s="20">
        <f t="shared" si="170"/>
        <v>9.625</v>
      </c>
      <c r="X512" s="20">
        <f t="shared" si="171"/>
        <v>25.818181818181817</v>
      </c>
      <c r="Y512" s="20">
        <f t="shared" si="172"/>
        <v>33.914772727272727</v>
      </c>
      <c r="Z512" s="20">
        <v>35</v>
      </c>
      <c r="AA512" s="20">
        <f t="shared" si="173"/>
        <v>9.1818181818181834</v>
      </c>
      <c r="AB512" s="20"/>
    </row>
    <row r="513" spans="1:28" ht="50" customHeight="1" x14ac:dyDescent="0.15">
      <c r="A513" s="23" t="s">
        <v>1771</v>
      </c>
      <c r="B513" s="95"/>
      <c r="C513" s="22" t="s">
        <v>12</v>
      </c>
      <c r="D513" s="109" t="s">
        <v>937</v>
      </c>
      <c r="E513" s="88" t="s">
        <v>1245</v>
      </c>
      <c r="F513" s="89" t="s">
        <v>744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168"/>
        <v>35</v>
      </c>
      <c r="N513" s="20"/>
      <c r="O513" s="119">
        <v>2</v>
      </c>
      <c r="P513" s="21">
        <f>SUMIFS(VENTAS[Cantidad],VENTAS[Code],INVENTARIO[[#This Row],[Code]])</f>
        <v>1</v>
      </c>
      <c r="Q513" s="21">
        <f>INVENTARIO[[#This Row],[Entradas]]-INVENTARIO[[#This Row],[Salidas]]</f>
        <v>1</v>
      </c>
      <c r="R513" s="20">
        <v>285</v>
      </c>
      <c r="S513" s="20">
        <v>17.600000000000001</v>
      </c>
      <c r="T513" s="20">
        <f t="shared" si="169"/>
        <v>16.193181818181817</v>
      </c>
      <c r="U513" s="21">
        <v>550</v>
      </c>
      <c r="V513" s="20">
        <v>17.5</v>
      </c>
      <c r="W513" s="20">
        <f t="shared" si="170"/>
        <v>9.625</v>
      </c>
      <c r="X513" s="20">
        <f t="shared" si="171"/>
        <v>25.818181818181817</v>
      </c>
      <c r="Y513" s="20">
        <f t="shared" si="172"/>
        <v>33.914772727272727</v>
      </c>
      <c r="Z513" s="20">
        <v>35</v>
      </c>
      <c r="AA513" s="20">
        <f t="shared" si="173"/>
        <v>9.1818181818181834</v>
      </c>
      <c r="AB513" s="20"/>
    </row>
    <row r="514" spans="1:28" ht="50" customHeight="1" x14ac:dyDescent="0.15">
      <c r="A514" s="23" t="s">
        <v>1258</v>
      </c>
      <c r="B514" s="95"/>
      <c r="C514" s="22" t="s">
        <v>12</v>
      </c>
      <c r="D514" s="109" t="s">
        <v>938</v>
      </c>
      <c r="E514" s="88" t="s">
        <v>1261</v>
      </c>
      <c r="F514" s="89" t="s">
        <v>742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4">Z514</f>
        <v>30</v>
      </c>
      <c r="N514" s="20"/>
      <c r="O514" s="117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5">R514/S514</f>
        <v>11.647727272727272</v>
      </c>
      <c r="U514" s="21">
        <v>400</v>
      </c>
      <c r="V514" s="20">
        <v>17.5</v>
      </c>
      <c r="W514" s="20">
        <f t="shared" ref="W514:W520" si="176">U514*V514/1000</f>
        <v>7</v>
      </c>
      <c r="X514" s="20">
        <f t="shared" ref="X514:X520" si="177">T514+W514</f>
        <v>18.647727272727273</v>
      </c>
      <c r="Y514" s="20">
        <f t="shared" ref="Y514:Y520" si="178">T514*1.5+W514</f>
        <v>24.471590909090907</v>
      </c>
      <c r="Z514" s="20">
        <v>30</v>
      </c>
      <c r="AA514" s="20">
        <f t="shared" ref="AA514:AA520" si="179">Z514-T514-W514</f>
        <v>11.352272727272727</v>
      </c>
      <c r="AB514" s="20"/>
    </row>
    <row r="515" spans="1:28" ht="50" customHeight="1" x14ac:dyDescent="0.15">
      <c r="A515" s="23" t="s">
        <v>1772</v>
      </c>
      <c r="B515" s="95"/>
      <c r="C515" s="22" t="s">
        <v>12</v>
      </c>
      <c r="D515" s="109" t="s">
        <v>938</v>
      </c>
      <c r="E515" s="88" t="s">
        <v>1261</v>
      </c>
      <c r="F515" s="89" t="s">
        <v>744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174"/>
        <v>30</v>
      </c>
      <c r="N515" s="20"/>
      <c r="O515" s="119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5"/>
        <v>11.647727272727272</v>
      </c>
      <c r="U515" s="21">
        <v>400</v>
      </c>
      <c r="V515" s="20">
        <v>17.5</v>
      </c>
      <c r="W515" s="20">
        <f t="shared" si="176"/>
        <v>7</v>
      </c>
      <c r="X515" s="20">
        <f t="shared" si="177"/>
        <v>18.647727272727273</v>
      </c>
      <c r="Y515" s="20">
        <f t="shared" si="178"/>
        <v>24.471590909090907</v>
      </c>
      <c r="Z515" s="20">
        <v>30</v>
      </c>
      <c r="AA515" s="20">
        <f t="shared" si="179"/>
        <v>11.352272727272727</v>
      </c>
      <c r="AB515" s="20"/>
    </row>
    <row r="516" spans="1:28" ht="50" customHeight="1" x14ac:dyDescent="0.15">
      <c r="A516" s="23" t="s">
        <v>1773</v>
      </c>
      <c r="B516" s="95"/>
      <c r="C516" s="22" t="s">
        <v>12</v>
      </c>
      <c r="D516" s="109" t="s">
        <v>938</v>
      </c>
      <c r="E516" s="83" t="s">
        <v>1261</v>
      </c>
      <c r="F516" s="92" t="s">
        <v>745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174"/>
        <v>30</v>
      </c>
      <c r="N516" s="20"/>
      <c r="O516" s="117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5"/>
        <v>11.647727272727272</v>
      </c>
      <c r="U516" s="21">
        <v>400</v>
      </c>
      <c r="V516" s="20">
        <v>17.5</v>
      </c>
      <c r="W516" s="20">
        <f t="shared" si="176"/>
        <v>7</v>
      </c>
      <c r="X516" s="20">
        <f t="shared" si="177"/>
        <v>18.647727272727273</v>
      </c>
      <c r="Y516" s="20">
        <f t="shared" si="178"/>
        <v>24.471590909090907</v>
      </c>
      <c r="Z516" s="20">
        <v>30</v>
      </c>
      <c r="AA516" s="20">
        <f t="shared" si="179"/>
        <v>11.352272727272727</v>
      </c>
      <c r="AB516" s="20"/>
    </row>
    <row r="517" spans="1:28" ht="50" customHeight="1" x14ac:dyDescent="0.15">
      <c r="A517" s="23" t="s">
        <v>1774</v>
      </c>
      <c r="B517" s="95"/>
      <c r="C517" s="22" t="s">
        <v>12</v>
      </c>
      <c r="D517" s="109" t="s">
        <v>51</v>
      </c>
      <c r="E517" s="88" t="s">
        <v>1262</v>
      </c>
      <c r="F517" s="89" t="s">
        <v>742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174"/>
        <v>30</v>
      </c>
      <c r="N517" s="20"/>
      <c r="O517" s="119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5"/>
        <v>15.170454545454545</v>
      </c>
      <c r="U517" s="21">
        <v>360</v>
      </c>
      <c r="V517" s="20">
        <v>17.5</v>
      </c>
      <c r="W517" s="20">
        <f t="shared" si="176"/>
        <v>6.3</v>
      </c>
      <c r="X517" s="20">
        <f t="shared" si="177"/>
        <v>21.470454545454544</v>
      </c>
      <c r="Y517" s="20">
        <f t="shared" si="178"/>
        <v>29.055681818181817</v>
      </c>
      <c r="Z517" s="20">
        <v>30</v>
      </c>
      <c r="AA517" s="20">
        <f t="shared" si="179"/>
        <v>8.5295454545454561</v>
      </c>
      <c r="AB517" s="20" t="s">
        <v>1355</v>
      </c>
    </row>
    <row r="518" spans="1:28" ht="50" customHeight="1" x14ac:dyDescent="0.15">
      <c r="A518" s="23" t="s">
        <v>1775</v>
      </c>
      <c r="B518" s="95"/>
      <c r="C518" s="22" t="s">
        <v>12</v>
      </c>
      <c r="D518" s="109" t="s">
        <v>51</v>
      </c>
      <c r="E518" s="83" t="s">
        <v>1262</v>
      </c>
      <c r="F518" s="92" t="s">
        <v>744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si="174"/>
        <v>30</v>
      </c>
      <c r="N518" s="20"/>
      <c r="O518" s="117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5"/>
        <v>15.170454545454545</v>
      </c>
      <c r="U518" s="21">
        <v>360</v>
      </c>
      <c r="V518" s="20">
        <v>17.5</v>
      </c>
      <c r="W518" s="20">
        <f t="shared" si="176"/>
        <v>6.3</v>
      </c>
      <c r="X518" s="20">
        <f t="shared" si="177"/>
        <v>21.470454545454544</v>
      </c>
      <c r="Y518" s="20">
        <f t="shared" si="178"/>
        <v>29.055681818181817</v>
      </c>
      <c r="Z518" s="20">
        <v>30</v>
      </c>
      <c r="AA518" s="20">
        <f t="shared" si="179"/>
        <v>8.5295454545454561</v>
      </c>
      <c r="AB518" s="43" t="s">
        <v>1355</v>
      </c>
    </row>
    <row r="519" spans="1:28" ht="50" customHeight="1" x14ac:dyDescent="0.15">
      <c r="A519" s="23" t="s">
        <v>1776</v>
      </c>
      <c r="B519" s="95"/>
      <c r="C519" s="22" t="s">
        <v>12</v>
      </c>
      <c r="D519" s="109" t="s">
        <v>51</v>
      </c>
      <c r="E519" s="88" t="s">
        <v>1262</v>
      </c>
      <c r="F519" s="89" t="s">
        <v>745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174"/>
        <v>30</v>
      </c>
      <c r="N519" s="20"/>
      <c r="O519" s="119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5"/>
        <v>15.170454545454545</v>
      </c>
      <c r="U519" s="21">
        <v>360</v>
      </c>
      <c r="V519" s="20">
        <v>17.5</v>
      </c>
      <c r="W519" s="20">
        <f t="shared" si="176"/>
        <v>6.3</v>
      </c>
      <c r="X519" s="20">
        <f t="shared" si="177"/>
        <v>21.470454545454544</v>
      </c>
      <c r="Y519" s="20">
        <f t="shared" si="178"/>
        <v>29.055681818181817</v>
      </c>
      <c r="Z519" s="20">
        <v>30</v>
      </c>
      <c r="AA519" s="20">
        <f t="shared" si="179"/>
        <v>8.5295454545454561</v>
      </c>
      <c r="AB519" s="20" t="s">
        <v>1355</v>
      </c>
    </row>
    <row r="520" spans="1:28" ht="50" customHeight="1" x14ac:dyDescent="0.15">
      <c r="A520" s="23" t="s">
        <v>1777</v>
      </c>
      <c r="B520" s="95"/>
      <c r="C520" s="22" t="s">
        <v>12</v>
      </c>
      <c r="D520" s="109" t="s">
        <v>939</v>
      </c>
      <c r="E520" s="83" t="s">
        <v>1309</v>
      </c>
      <c r="F520" s="92" t="s">
        <v>744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174"/>
        <v>21</v>
      </c>
      <c r="N520" s="20"/>
      <c r="O520" s="117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5"/>
        <v>11.363636363636363</v>
      </c>
      <c r="U520" s="21">
        <v>200</v>
      </c>
      <c r="V520" s="20">
        <v>17.5</v>
      </c>
      <c r="W520" s="20">
        <f t="shared" si="176"/>
        <v>3.5</v>
      </c>
      <c r="X520" s="20">
        <f t="shared" si="177"/>
        <v>14.863636363636363</v>
      </c>
      <c r="Y520" s="20">
        <f t="shared" si="178"/>
        <v>20.545454545454547</v>
      </c>
      <c r="Z520" s="20">
        <f>ROUNDUP(Y520,0)</f>
        <v>21</v>
      </c>
      <c r="AA520" s="20">
        <f t="shared" si="179"/>
        <v>6.1363636363636367</v>
      </c>
      <c r="AB520" s="20"/>
    </row>
    <row r="521" spans="1:28" ht="50" customHeight="1" x14ac:dyDescent="0.15">
      <c r="A521" s="23" t="s">
        <v>1778</v>
      </c>
      <c r="B521" s="95"/>
      <c r="C521" s="22" t="s">
        <v>12</v>
      </c>
      <c r="D521" s="109" t="s">
        <v>53</v>
      </c>
      <c r="E521" s="88" t="s">
        <v>1310</v>
      </c>
      <c r="F521" s="89" t="s">
        <v>742</v>
      </c>
      <c r="G521" s="21" t="s">
        <v>432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9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4" si="180">R521/S521</f>
        <v>4.117647058823529</v>
      </c>
      <c r="U521" s="21">
        <v>50</v>
      </c>
      <c r="V521" s="20">
        <v>17.5</v>
      </c>
      <c r="W521" s="20">
        <f t="shared" ref="W521:W534" si="181">U521*V521/1000</f>
        <v>0.875</v>
      </c>
      <c r="X521" s="20">
        <f t="shared" ref="X521:X533" si="182">T521+W521</f>
        <v>4.992647058823529</v>
      </c>
      <c r="Y521" s="20">
        <f t="shared" ref="Y521:Y533" si="183">T521*1.5+W521</f>
        <v>7.0514705882352935</v>
      </c>
      <c r="Z521" s="20">
        <v>9</v>
      </c>
      <c r="AA521" s="20">
        <f t="shared" ref="AA521:AA533" si="184">Z521-T521-W521</f>
        <v>4.007352941176471</v>
      </c>
      <c r="AB521" s="20"/>
    </row>
    <row r="522" spans="1:28" ht="50" customHeight="1" x14ac:dyDescent="0.15">
      <c r="A522" s="23"/>
      <c r="B522" s="95"/>
      <c r="C522" s="22"/>
      <c r="D522" s="109"/>
      <c r="E522" s="83"/>
      <c r="F522" s="92"/>
      <c r="G522" s="21"/>
      <c r="H522" s="21"/>
      <c r="I522" s="21"/>
      <c r="J522" s="21"/>
      <c r="K522" s="21"/>
      <c r="L522" s="21"/>
      <c r="M522" s="19"/>
      <c r="N522" s="20"/>
      <c r="O522" s="117"/>
      <c r="P522" s="21"/>
      <c r="Q522" s="21"/>
      <c r="R522" s="20"/>
      <c r="S522" s="20"/>
      <c r="T522" s="20"/>
      <c r="U522" s="21"/>
      <c r="V522" s="20"/>
      <c r="W522" s="20"/>
      <c r="X522" s="20"/>
      <c r="Y522" s="20"/>
      <c r="Z522" s="20"/>
      <c r="AA522" s="20"/>
      <c r="AB522" s="20"/>
    </row>
    <row r="523" spans="1:28" ht="50" customHeight="1" x14ac:dyDescent="0.15">
      <c r="A523" s="23" t="s">
        <v>1781</v>
      </c>
      <c r="B523" s="95"/>
      <c r="C523" s="22" t="s">
        <v>12</v>
      </c>
      <c r="D523" s="109" t="s">
        <v>53</v>
      </c>
      <c r="E523" s="88" t="s">
        <v>1312</v>
      </c>
      <c r="F523" s="89" t="s">
        <v>739</v>
      </c>
      <c r="G523" s="21" t="s">
        <v>432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9">
        <v>6</v>
      </c>
      <c r="P523" s="21">
        <f>SUMIFS(VENTAS[Cantidad],VENTAS[Code],INVENTARIO[[#This Row],[Code]])</f>
        <v>1</v>
      </c>
      <c r="Q523" s="21">
        <f>INVENTARIO[[#This Row],[Entradas]]-INVENTARIO[[#This Row],[Salidas]]</f>
        <v>5</v>
      </c>
      <c r="R523" s="20">
        <v>60</v>
      </c>
      <c r="S523" s="20">
        <v>17</v>
      </c>
      <c r="T523" s="20">
        <f t="shared" si="180"/>
        <v>3.5294117647058822</v>
      </c>
      <c r="U523" s="21">
        <v>50</v>
      </c>
      <c r="V523" s="20">
        <v>17.5</v>
      </c>
      <c r="W523" s="20">
        <f t="shared" si="181"/>
        <v>0.875</v>
      </c>
      <c r="X523" s="20">
        <f t="shared" si="182"/>
        <v>4.4044117647058822</v>
      </c>
      <c r="Y523" s="20">
        <f t="shared" si="183"/>
        <v>6.1691176470588234</v>
      </c>
      <c r="Z523" s="20">
        <v>8</v>
      </c>
      <c r="AA523" s="20">
        <f t="shared" si="184"/>
        <v>3.5955882352941178</v>
      </c>
      <c r="AB523" s="20"/>
    </row>
    <row r="524" spans="1:28" ht="50" customHeight="1" x14ac:dyDescent="0.15">
      <c r="A524" s="23" t="s">
        <v>1818</v>
      </c>
      <c r="B524" s="95"/>
      <c r="C524" s="22" t="s">
        <v>12</v>
      </c>
      <c r="D524" s="109" t="s">
        <v>53</v>
      </c>
      <c r="E524" s="121" t="s">
        <v>1374</v>
      </c>
      <c r="F524" s="92" t="s">
        <v>1246</v>
      </c>
      <c r="G524" s="21" t="s">
        <v>432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7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0"/>
        <v>4.117647058823529</v>
      </c>
      <c r="U524" s="21">
        <v>50</v>
      </c>
      <c r="V524" s="20">
        <v>17.5</v>
      </c>
      <c r="W524" s="20">
        <f t="shared" si="181"/>
        <v>0.875</v>
      </c>
      <c r="X524" s="20">
        <f t="shared" si="182"/>
        <v>4.992647058823529</v>
      </c>
      <c r="Y524" s="20">
        <f t="shared" si="183"/>
        <v>7.0514705882352935</v>
      </c>
      <c r="Z524" s="20">
        <v>9</v>
      </c>
      <c r="AA524" s="20">
        <f t="shared" si="184"/>
        <v>4.007352941176471</v>
      </c>
      <c r="AB524" s="20"/>
    </row>
    <row r="525" spans="1:28" ht="50" customHeight="1" x14ac:dyDescent="0.15">
      <c r="A525" s="23" t="s">
        <v>1356</v>
      </c>
      <c r="B525" s="95"/>
      <c r="C525" s="22" t="s">
        <v>12</v>
      </c>
      <c r="D525" s="109" t="s">
        <v>1257</v>
      </c>
      <c r="E525" s="121" t="s">
        <v>1346</v>
      </c>
      <c r="F525" s="92" t="s">
        <v>742</v>
      </c>
      <c r="G525" s="21" t="s">
        <v>167</v>
      </c>
      <c r="H525" s="21"/>
      <c r="I525" s="21">
        <v>1</v>
      </c>
      <c r="J525" s="21" t="s">
        <v>14</v>
      </c>
      <c r="K525" s="21"/>
      <c r="L525" s="21"/>
      <c r="M525" s="19">
        <f t="shared" ref="M525:M534" si="185">Z525</f>
        <v>18</v>
      </c>
      <c r="N525" s="20"/>
      <c r="O525" s="117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0"/>
        <v>9.7058823529411757</v>
      </c>
      <c r="U525" s="21">
        <v>225</v>
      </c>
      <c r="V525" s="20">
        <v>17.5</v>
      </c>
      <c r="W525" s="20">
        <f t="shared" si="181"/>
        <v>3.9375</v>
      </c>
      <c r="X525" s="20">
        <f t="shared" si="182"/>
        <v>13.643382352941176</v>
      </c>
      <c r="Y525" s="20">
        <f t="shared" si="183"/>
        <v>18.496323529411764</v>
      </c>
      <c r="Z525" s="20">
        <v>18</v>
      </c>
      <c r="AA525" s="20">
        <f t="shared" si="184"/>
        <v>4.3566176470588243</v>
      </c>
      <c r="AB525" s="20" t="s">
        <v>1355</v>
      </c>
    </row>
    <row r="526" spans="1:28" ht="50" customHeight="1" x14ac:dyDescent="0.15">
      <c r="A526" s="23" t="s">
        <v>1357</v>
      </c>
      <c r="B526" s="95"/>
      <c r="C526" s="22" t="s">
        <v>12</v>
      </c>
      <c r="D526" s="109" t="s">
        <v>1257</v>
      </c>
      <c r="E526" s="124" t="s">
        <v>1346</v>
      </c>
      <c r="F526" s="89" t="s">
        <v>744</v>
      </c>
      <c r="G526" s="21" t="s">
        <v>167</v>
      </c>
      <c r="H526" s="21"/>
      <c r="I526" s="21">
        <v>1</v>
      </c>
      <c r="J526" s="21" t="s">
        <v>14</v>
      </c>
      <c r="K526" s="21"/>
      <c r="L526" s="21"/>
      <c r="M526" s="19">
        <f t="shared" si="185"/>
        <v>18</v>
      </c>
      <c r="N526" s="20"/>
      <c r="O526" s="119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0"/>
        <v>9.7058823529411757</v>
      </c>
      <c r="U526" s="21">
        <v>225</v>
      </c>
      <c r="V526" s="20">
        <v>17.5</v>
      </c>
      <c r="W526" s="20">
        <f t="shared" si="181"/>
        <v>3.9375</v>
      </c>
      <c r="X526" s="20">
        <f t="shared" si="182"/>
        <v>13.643382352941176</v>
      </c>
      <c r="Y526" s="20">
        <f t="shared" si="183"/>
        <v>18.496323529411764</v>
      </c>
      <c r="Z526" s="20">
        <v>18</v>
      </c>
      <c r="AA526" s="20">
        <f t="shared" si="184"/>
        <v>4.3566176470588243</v>
      </c>
      <c r="AB526" s="20" t="s">
        <v>1355</v>
      </c>
    </row>
    <row r="527" spans="1:28" ht="50" customHeight="1" x14ac:dyDescent="0.15">
      <c r="A527" s="23" t="s">
        <v>1359</v>
      </c>
      <c r="B527" s="95"/>
      <c r="C527" s="22" t="s">
        <v>12</v>
      </c>
      <c r="D527" s="109" t="s">
        <v>53</v>
      </c>
      <c r="E527" s="121" t="s">
        <v>1347</v>
      </c>
      <c r="F527" s="92" t="s">
        <v>739</v>
      </c>
      <c r="G527" s="21" t="s">
        <v>167</v>
      </c>
      <c r="H527" s="21"/>
      <c r="I527" s="21">
        <v>1</v>
      </c>
      <c r="J527" s="21" t="s">
        <v>14</v>
      </c>
      <c r="K527" s="21"/>
      <c r="L527" s="21"/>
      <c r="M527" s="19">
        <f t="shared" si="185"/>
        <v>16</v>
      </c>
      <c r="N527" s="20"/>
      <c r="O527" s="117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0"/>
        <v>10.058823529411764</v>
      </c>
      <c r="U527" s="21">
        <v>140</v>
      </c>
      <c r="V527" s="20">
        <v>17.5</v>
      </c>
      <c r="W527" s="20">
        <f t="shared" si="181"/>
        <v>2.4500000000000002</v>
      </c>
      <c r="X527" s="20">
        <f t="shared" si="182"/>
        <v>12.508823529411764</v>
      </c>
      <c r="Y527" s="20">
        <f t="shared" si="183"/>
        <v>17.538235294117648</v>
      </c>
      <c r="Z527" s="20">
        <v>16</v>
      </c>
      <c r="AA527" s="20">
        <f t="shared" si="184"/>
        <v>3.4911764705882353</v>
      </c>
      <c r="AB527" s="20" t="s">
        <v>1355</v>
      </c>
    </row>
    <row r="528" spans="1:28" ht="50" customHeight="1" x14ac:dyDescent="0.15">
      <c r="A528" s="23" t="s">
        <v>1360</v>
      </c>
      <c r="B528" s="95"/>
      <c r="C528" s="22" t="s">
        <v>12</v>
      </c>
      <c r="D528" s="109" t="s">
        <v>53</v>
      </c>
      <c r="E528" s="124" t="s">
        <v>1347</v>
      </c>
      <c r="F528" s="89" t="s">
        <v>744</v>
      </c>
      <c r="G528" s="21" t="s">
        <v>167</v>
      </c>
      <c r="H528" s="21"/>
      <c r="I528" s="21">
        <v>1</v>
      </c>
      <c r="J528" s="21" t="s">
        <v>14</v>
      </c>
      <c r="K528" s="21"/>
      <c r="L528" s="21"/>
      <c r="M528" s="19">
        <f t="shared" si="185"/>
        <v>16</v>
      </c>
      <c r="N528" s="20"/>
      <c r="O528" s="119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0"/>
        <v>10.058823529411764</v>
      </c>
      <c r="U528" s="21">
        <v>140</v>
      </c>
      <c r="V528" s="20">
        <v>17.5</v>
      </c>
      <c r="W528" s="20">
        <f t="shared" si="181"/>
        <v>2.4500000000000002</v>
      </c>
      <c r="X528" s="20">
        <f t="shared" si="182"/>
        <v>12.508823529411764</v>
      </c>
      <c r="Y528" s="20">
        <f t="shared" si="183"/>
        <v>17.538235294117648</v>
      </c>
      <c r="Z528" s="20">
        <v>16</v>
      </c>
      <c r="AA528" s="20">
        <f t="shared" si="184"/>
        <v>3.4911764705882353</v>
      </c>
      <c r="AB528" s="20" t="s">
        <v>1355</v>
      </c>
    </row>
    <row r="529" spans="1:28" ht="50" customHeight="1" x14ac:dyDescent="0.15">
      <c r="A529" s="23" t="s">
        <v>1361</v>
      </c>
      <c r="B529" s="95"/>
      <c r="C529" s="22" t="s">
        <v>12</v>
      </c>
      <c r="D529" s="109" t="s">
        <v>419</v>
      </c>
      <c r="E529" s="121" t="s">
        <v>1348</v>
      </c>
      <c r="F529" s="92" t="s">
        <v>742</v>
      </c>
      <c r="G529" s="21" t="s">
        <v>167</v>
      </c>
      <c r="H529" s="21"/>
      <c r="I529" s="21">
        <v>1</v>
      </c>
      <c r="J529" s="21" t="s">
        <v>14</v>
      </c>
      <c r="K529" s="21"/>
      <c r="L529" s="21"/>
      <c r="M529" s="19">
        <f t="shared" si="185"/>
        <v>25</v>
      </c>
      <c r="N529" s="20"/>
      <c r="O529" s="117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0"/>
        <v>15.588235294117647</v>
      </c>
      <c r="U529" s="21">
        <v>260</v>
      </c>
      <c r="V529" s="20">
        <v>17.5</v>
      </c>
      <c r="W529" s="20">
        <f t="shared" si="181"/>
        <v>4.55</v>
      </c>
      <c r="X529" s="20">
        <f t="shared" si="182"/>
        <v>20.138235294117646</v>
      </c>
      <c r="Y529" s="20">
        <f t="shared" si="183"/>
        <v>27.932352941176472</v>
      </c>
      <c r="Z529" s="20">
        <v>25</v>
      </c>
      <c r="AA529" s="20">
        <f t="shared" si="184"/>
        <v>4.8617647058823534</v>
      </c>
      <c r="AB529" s="20" t="s">
        <v>1355</v>
      </c>
    </row>
    <row r="530" spans="1:28" ht="50" customHeight="1" x14ac:dyDescent="0.15">
      <c r="A530" s="23" t="s">
        <v>1363</v>
      </c>
      <c r="B530" s="95"/>
      <c r="C530" s="22" t="s">
        <v>12</v>
      </c>
      <c r="D530" s="109" t="s">
        <v>419</v>
      </c>
      <c r="E530" s="124" t="s">
        <v>1349</v>
      </c>
      <c r="F530" s="89" t="s">
        <v>742</v>
      </c>
      <c r="G530" s="21" t="s">
        <v>167</v>
      </c>
      <c r="H530" s="21"/>
      <c r="I530" s="21">
        <v>1</v>
      </c>
      <c r="J530" s="21" t="s">
        <v>14</v>
      </c>
      <c r="K530" s="21"/>
      <c r="L530" s="21"/>
      <c r="M530" s="19">
        <f t="shared" si="185"/>
        <v>22</v>
      </c>
      <c r="N530" s="20"/>
      <c r="O530" s="119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0"/>
        <v>10.882352941176471</v>
      </c>
      <c r="U530" s="21">
        <v>160</v>
      </c>
      <c r="V530" s="20">
        <v>17.5</v>
      </c>
      <c r="W530" s="20">
        <f t="shared" si="181"/>
        <v>2.8</v>
      </c>
      <c r="X530" s="20">
        <f t="shared" si="182"/>
        <v>13.682352941176472</v>
      </c>
      <c r="Y530" s="20">
        <f t="shared" si="183"/>
        <v>19.123529411764707</v>
      </c>
      <c r="Z530" s="20">
        <v>22</v>
      </c>
      <c r="AA530" s="20">
        <f t="shared" si="184"/>
        <v>8.3176470588235283</v>
      </c>
      <c r="AB530" s="20" t="s">
        <v>1355</v>
      </c>
    </row>
    <row r="531" spans="1:28" ht="50" customHeight="1" x14ac:dyDescent="0.15">
      <c r="A531" s="23" t="s">
        <v>1364</v>
      </c>
      <c r="B531" s="95"/>
      <c r="C531" s="22" t="s">
        <v>12</v>
      </c>
      <c r="D531" s="109" t="s">
        <v>1154</v>
      </c>
      <c r="E531" s="121" t="s">
        <v>1350</v>
      </c>
      <c r="F531" s="92" t="s">
        <v>1351</v>
      </c>
      <c r="G531" s="21" t="s">
        <v>167</v>
      </c>
      <c r="H531" s="21"/>
      <c r="I531" s="21">
        <v>1</v>
      </c>
      <c r="J531" s="21" t="s">
        <v>14</v>
      </c>
      <c r="K531" s="21"/>
      <c r="L531" s="21"/>
      <c r="M531" s="19">
        <f t="shared" si="185"/>
        <v>25</v>
      </c>
      <c r="N531" s="20"/>
      <c r="O531" s="117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0"/>
        <v>17.588235294117649</v>
      </c>
      <c r="U531" s="21">
        <v>255</v>
      </c>
      <c r="V531" s="20">
        <v>17.5</v>
      </c>
      <c r="W531" s="20">
        <f t="shared" si="181"/>
        <v>4.4625000000000004</v>
      </c>
      <c r="X531" s="20">
        <f t="shared" si="182"/>
        <v>22.050735294117651</v>
      </c>
      <c r="Y531" s="20">
        <f t="shared" si="183"/>
        <v>30.84485294117647</v>
      </c>
      <c r="Z531" s="20">
        <v>25</v>
      </c>
      <c r="AA531" s="20">
        <f t="shared" si="184"/>
        <v>2.9492647058823511</v>
      </c>
      <c r="AB531" s="20" t="s">
        <v>1355</v>
      </c>
    </row>
    <row r="532" spans="1:28" ht="50" customHeight="1" x14ac:dyDescent="0.15">
      <c r="A532" s="23" t="s">
        <v>1367</v>
      </c>
      <c r="B532" s="95"/>
      <c r="C532" s="22" t="s">
        <v>12</v>
      </c>
      <c r="D532" s="109" t="s">
        <v>51</v>
      </c>
      <c r="E532" s="124" t="s">
        <v>1352</v>
      </c>
      <c r="F532" s="89" t="s">
        <v>744</v>
      </c>
      <c r="G532" s="21" t="s">
        <v>167</v>
      </c>
      <c r="H532" s="21"/>
      <c r="I532" s="21">
        <v>1</v>
      </c>
      <c r="J532" s="21" t="s">
        <v>14</v>
      </c>
      <c r="K532" s="21"/>
      <c r="L532" s="21"/>
      <c r="M532" s="19">
        <f t="shared" si="185"/>
        <v>35</v>
      </c>
      <c r="N532" s="20"/>
      <c r="O532" s="119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0"/>
        <v>16.176470588235293</v>
      </c>
      <c r="U532" s="21">
        <v>355</v>
      </c>
      <c r="V532" s="20">
        <v>17.5</v>
      </c>
      <c r="W532" s="20">
        <f t="shared" si="181"/>
        <v>6.2125000000000004</v>
      </c>
      <c r="X532" s="20">
        <f t="shared" si="182"/>
        <v>22.388970588235296</v>
      </c>
      <c r="Y532" s="20">
        <f t="shared" si="183"/>
        <v>30.477205882352941</v>
      </c>
      <c r="Z532" s="20">
        <v>35</v>
      </c>
      <c r="AA532" s="20">
        <f t="shared" si="184"/>
        <v>12.611029411764706</v>
      </c>
      <c r="AB532" s="20" t="s">
        <v>1355</v>
      </c>
    </row>
    <row r="533" spans="1:28" ht="50" customHeight="1" x14ac:dyDescent="0.15">
      <c r="A533" s="23" t="s">
        <v>1782</v>
      </c>
      <c r="B533" s="95"/>
      <c r="C533" s="120" t="s">
        <v>12</v>
      </c>
      <c r="D533" s="109" t="s">
        <v>51</v>
      </c>
      <c r="E533" s="124" t="s">
        <v>1352</v>
      </c>
      <c r="F533" s="89" t="s">
        <v>742</v>
      </c>
      <c r="G533" s="21" t="s">
        <v>167</v>
      </c>
      <c r="H533" s="21"/>
      <c r="I533" s="21">
        <v>1</v>
      </c>
      <c r="J533" s="21" t="s">
        <v>14</v>
      </c>
      <c r="K533" s="21"/>
      <c r="L533" s="21"/>
      <c r="M533" s="19">
        <f t="shared" si="185"/>
        <v>35</v>
      </c>
      <c r="N533" s="20"/>
      <c r="O533" s="119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 t="shared" si="180"/>
        <v>16.176470588235293</v>
      </c>
      <c r="U533" s="21">
        <v>350</v>
      </c>
      <c r="V533" s="20">
        <v>17.5</v>
      </c>
      <c r="W533" s="20">
        <f t="shared" si="181"/>
        <v>6.125</v>
      </c>
      <c r="X533" s="20">
        <f t="shared" si="182"/>
        <v>22.301470588235293</v>
      </c>
      <c r="Y533" s="20">
        <f t="shared" si="183"/>
        <v>30.389705882352942</v>
      </c>
      <c r="Z533" s="20">
        <v>35</v>
      </c>
      <c r="AA533" s="20">
        <f t="shared" si="184"/>
        <v>12.698529411764707</v>
      </c>
      <c r="AB533" s="20" t="s">
        <v>1355</v>
      </c>
    </row>
    <row r="534" spans="1:28" ht="50" customHeight="1" x14ac:dyDescent="0.15">
      <c r="A534" s="23" t="s">
        <v>1783</v>
      </c>
      <c r="B534" s="95"/>
      <c r="C534" s="120" t="s">
        <v>12</v>
      </c>
      <c r="D534" s="109" t="s">
        <v>51</v>
      </c>
      <c r="E534" s="121" t="s">
        <v>1393</v>
      </c>
      <c r="F534" s="92" t="s">
        <v>744</v>
      </c>
      <c r="G534" s="21" t="s">
        <v>167</v>
      </c>
      <c r="H534" s="21"/>
      <c r="I534" s="21">
        <v>1</v>
      </c>
      <c r="J534" s="21" t="s">
        <v>14</v>
      </c>
      <c r="K534" s="21"/>
      <c r="L534" s="21"/>
      <c r="M534" s="19">
        <f t="shared" si="185"/>
        <v>30</v>
      </c>
      <c r="N534" s="20"/>
      <c r="O534" s="117">
        <v>1</v>
      </c>
      <c r="P534" s="21">
        <f>SUMIFS(VENTAS[Cantidad],VENTAS[Code],INVENTARIO[[#This Row],[Code]])</f>
        <v>1</v>
      </c>
      <c r="Q534" s="21">
        <f>INVENTARIO[[#This Row],[Entradas]]-INVENTARIO[[#This Row],[Salidas]]</f>
        <v>0</v>
      </c>
      <c r="R534" s="20">
        <v>175</v>
      </c>
      <c r="S534" s="20">
        <v>17</v>
      </c>
      <c r="T534" s="20">
        <f t="shared" si="180"/>
        <v>10.294117647058824</v>
      </c>
      <c r="U534" s="21">
        <v>315</v>
      </c>
      <c r="V534" s="20">
        <v>17.5</v>
      </c>
      <c r="W534" s="20">
        <f t="shared" si="181"/>
        <v>5.5125000000000002</v>
      </c>
      <c r="X534" s="20">
        <f t="shared" ref="X534" si="186">T534+W534</f>
        <v>15.806617647058825</v>
      </c>
      <c r="Y534" s="20">
        <f t="shared" ref="Y534" si="187">T534*1.5+W534</f>
        <v>20.953676470588235</v>
      </c>
      <c r="Z534" s="20">
        <v>30</v>
      </c>
      <c r="AA534" s="20">
        <f t="shared" ref="AA534" si="188">Z534-T534-W534</f>
        <v>14.193382352941175</v>
      </c>
      <c r="AB534" s="20" t="s">
        <v>1355</v>
      </c>
    </row>
    <row r="535" spans="1:28" ht="50" customHeight="1" x14ac:dyDescent="0.15">
      <c r="A535" s="23" t="s">
        <v>1779</v>
      </c>
      <c r="B535" s="95"/>
      <c r="C535" s="120" t="s">
        <v>12</v>
      </c>
      <c r="D535" s="109" t="s">
        <v>51</v>
      </c>
      <c r="E535" s="122" t="s">
        <v>1383</v>
      </c>
      <c r="F535" s="123" t="s">
        <v>742</v>
      </c>
      <c r="G535" s="21" t="s">
        <v>167</v>
      </c>
      <c r="H535" s="21"/>
      <c r="I535" s="21">
        <v>1</v>
      </c>
      <c r="J535" s="21" t="s">
        <v>14</v>
      </c>
      <c r="K535" s="21"/>
      <c r="L535" s="21"/>
      <c r="M535" s="19">
        <f t="shared" ref="M535:M547" si="189">Z535</f>
        <v>21</v>
      </c>
      <c r="N535" s="20"/>
      <c r="O535" s="117">
        <v>0</v>
      </c>
      <c r="P535" s="21">
        <f>SUMIFS(VENTAS[Cantidad],VENTAS[Code],INVENTARIO[[#This Row],[Code]])</f>
        <v>0</v>
      </c>
      <c r="Q535" s="21">
        <f>INVENTARIO[[#This Row],[Entradas]]-INVENTARIO[[#This Row],[Salidas]]</f>
        <v>0</v>
      </c>
      <c r="R535" s="20">
        <v>238</v>
      </c>
      <c r="S535" s="20">
        <v>17</v>
      </c>
      <c r="T535" s="20">
        <f t="shared" ref="T535:T547" si="190">R535/S535</f>
        <v>14</v>
      </c>
      <c r="U535" s="21"/>
      <c r="V535" s="20">
        <v>17.5</v>
      </c>
      <c r="W535" s="20">
        <f t="shared" ref="W535:W547" si="191">U535*V535/1000</f>
        <v>0</v>
      </c>
      <c r="X535" s="20">
        <f t="shared" ref="X535:X547" si="192">T535+W535</f>
        <v>14</v>
      </c>
      <c r="Y535" s="20">
        <f t="shared" ref="Y535:Y547" si="193">T535*1.5+W535</f>
        <v>21</v>
      </c>
      <c r="Z535" s="20">
        <f t="shared" ref="Z535:Z545" si="194">ROUNDUP(Y535,0)</f>
        <v>21</v>
      </c>
      <c r="AA535" s="20">
        <f t="shared" ref="AA535:AA547" si="195">Z535-T535-W535</f>
        <v>7</v>
      </c>
      <c r="AB535" s="20"/>
    </row>
    <row r="536" spans="1:28" ht="50" customHeight="1" x14ac:dyDescent="0.15">
      <c r="A536" s="23" t="s">
        <v>1784</v>
      </c>
      <c r="B536" s="95"/>
      <c r="C536" s="120" t="s">
        <v>12</v>
      </c>
      <c r="D536" s="109" t="s">
        <v>419</v>
      </c>
      <c r="E536" s="121" t="s">
        <v>1384</v>
      </c>
      <c r="F536" s="92" t="s">
        <v>946</v>
      </c>
      <c r="G536" s="21" t="s">
        <v>167</v>
      </c>
      <c r="H536" s="21"/>
      <c r="I536" s="21">
        <v>1</v>
      </c>
      <c r="J536" s="21" t="s">
        <v>14</v>
      </c>
      <c r="K536" s="21"/>
      <c r="L536" s="21"/>
      <c r="M536" s="19">
        <f t="shared" si="189"/>
        <v>10</v>
      </c>
      <c r="N536" s="20"/>
      <c r="O536" s="117">
        <v>1</v>
      </c>
      <c r="P536" s="21">
        <f>SUMIFS(VENTAS[Cantidad],VENTAS[Code],INVENTARIO[[#This Row],[Code]])</f>
        <v>0</v>
      </c>
      <c r="Q536" s="21">
        <f>INVENTARIO[[#This Row],[Entradas]]-INVENTARIO[[#This Row],[Salidas]]</f>
        <v>1</v>
      </c>
      <c r="R536" s="20">
        <v>62</v>
      </c>
      <c r="S536" s="20">
        <v>17</v>
      </c>
      <c r="T536" s="20">
        <f t="shared" si="190"/>
        <v>3.6470588235294117</v>
      </c>
      <c r="U536" s="21">
        <v>50</v>
      </c>
      <c r="V536" s="20">
        <v>17.5</v>
      </c>
      <c r="W536" s="20">
        <f t="shared" si="191"/>
        <v>0.875</v>
      </c>
      <c r="X536" s="20">
        <f t="shared" si="192"/>
        <v>4.5220588235294112</v>
      </c>
      <c r="Y536" s="20">
        <f t="shared" si="193"/>
        <v>6.3455882352941178</v>
      </c>
      <c r="Z536" s="20">
        <v>10</v>
      </c>
      <c r="AA536" s="20">
        <f t="shared" si="195"/>
        <v>5.4779411764705888</v>
      </c>
      <c r="AB536" s="20" t="s">
        <v>1355</v>
      </c>
    </row>
    <row r="537" spans="1:28" ht="50" customHeight="1" x14ac:dyDescent="0.15">
      <c r="A537" s="48" t="s">
        <v>1785</v>
      </c>
      <c r="B537" s="95"/>
      <c r="C537" s="120" t="s">
        <v>12</v>
      </c>
      <c r="D537" s="109" t="s">
        <v>419</v>
      </c>
      <c r="E537" s="124" t="s">
        <v>1385</v>
      </c>
      <c r="F537" s="89" t="s">
        <v>742</v>
      </c>
      <c r="G537" s="21" t="s">
        <v>167</v>
      </c>
      <c r="H537" s="21"/>
      <c r="I537" s="21">
        <v>1</v>
      </c>
      <c r="J537" s="21" t="s">
        <v>14</v>
      </c>
      <c r="K537" s="21"/>
      <c r="L537" s="21"/>
      <c r="M537" s="19">
        <f t="shared" si="189"/>
        <v>10</v>
      </c>
      <c r="N537" s="20"/>
      <c r="O537" s="119">
        <v>1</v>
      </c>
      <c r="P537" s="21">
        <f>SUMIFS(VENTAS[Cantidad],VENTAS[Code],INVENTARIO[[#This Row],[Code]])</f>
        <v>0</v>
      </c>
      <c r="Q537" s="21">
        <f>INVENTARIO[[#This Row],[Entradas]]-INVENTARIO[[#This Row],[Salidas]]</f>
        <v>1</v>
      </c>
      <c r="R537" s="20">
        <v>82</v>
      </c>
      <c r="S537" s="20">
        <v>17</v>
      </c>
      <c r="T537" s="20">
        <f t="shared" si="190"/>
        <v>4.8235294117647056</v>
      </c>
      <c r="U537" s="21">
        <v>120</v>
      </c>
      <c r="V537" s="20">
        <v>17.5</v>
      </c>
      <c r="W537" s="20">
        <f t="shared" si="191"/>
        <v>2.1</v>
      </c>
      <c r="X537" s="20">
        <f t="shared" si="192"/>
        <v>6.9235294117647062</v>
      </c>
      <c r="Y537" s="20">
        <f t="shared" si="193"/>
        <v>9.3352941176470576</v>
      </c>
      <c r="Z537" s="20">
        <f t="shared" si="194"/>
        <v>10</v>
      </c>
      <c r="AA537" s="20">
        <f t="shared" si="195"/>
        <v>3.0764705882352943</v>
      </c>
      <c r="AB537" s="20" t="s">
        <v>1355</v>
      </c>
    </row>
    <row r="538" spans="1:28" ht="50" customHeight="1" x14ac:dyDescent="0.15">
      <c r="A538" s="23" t="s">
        <v>1786</v>
      </c>
      <c r="B538" s="95"/>
      <c r="C538" s="120" t="s">
        <v>12</v>
      </c>
      <c r="D538" s="109" t="s">
        <v>419</v>
      </c>
      <c r="E538" s="121" t="s">
        <v>1386</v>
      </c>
      <c r="F538" s="92" t="s">
        <v>745</v>
      </c>
      <c r="G538" s="21" t="s">
        <v>167</v>
      </c>
      <c r="H538" s="21"/>
      <c r="I538" s="21">
        <v>1</v>
      </c>
      <c r="J538" s="21" t="s">
        <v>14</v>
      </c>
      <c r="K538" s="21"/>
      <c r="L538" s="21"/>
      <c r="M538" s="19">
        <f t="shared" si="189"/>
        <v>28</v>
      </c>
      <c r="N538" s="20"/>
      <c r="O538" s="117">
        <v>1</v>
      </c>
      <c r="P538" s="21">
        <f>SUMIFS(VENTAS[Cantidad],VENTAS[Code],INVENTARIO[[#This Row],[Code]])</f>
        <v>0</v>
      </c>
      <c r="Q538" s="21">
        <f>INVENTARIO[[#This Row],[Entradas]]-INVENTARIO[[#This Row],[Salidas]]</f>
        <v>1</v>
      </c>
      <c r="R538" s="20">
        <v>247</v>
      </c>
      <c r="S538" s="20">
        <v>17</v>
      </c>
      <c r="T538" s="20">
        <f t="shared" si="190"/>
        <v>14.529411764705882</v>
      </c>
      <c r="U538" s="21">
        <v>340</v>
      </c>
      <c r="V538" s="20">
        <v>17.5</v>
      </c>
      <c r="W538" s="20">
        <f t="shared" si="191"/>
        <v>5.95</v>
      </c>
      <c r="X538" s="20">
        <f t="shared" si="192"/>
        <v>20.479411764705883</v>
      </c>
      <c r="Y538" s="20">
        <f t="shared" si="193"/>
        <v>27.744117647058822</v>
      </c>
      <c r="Z538" s="20">
        <f t="shared" si="194"/>
        <v>28</v>
      </c>
      <c r="AA538" s="20">
        <f t="shared" si="195"/>
        <v>7.5205882352941176</v>
      </c>
      <c r="AB538" s="20" t="s">
        <v>1355</v>
      </c>
    </row>
    <row r="539" spans="1:28" ht="50" customHeight="1" x14ac:dyDescent="0.15">
      <c r="A539" s="23" t="s">
        <v>1787</v>
      </c>
      <c r="B539" s="95"/>
      <c r="C539" s="120" t="s">
        <v>12</v>
      </c>
      <c r="D539" s="109" t="s">
        <v>419</v>
      </c>
      <c r="E539" s="124" t="s">
        <v>1386</v>
      </c>
      <c r="F539" s="89" t="s">
        <v>740</v>
      </c>
      <c r="G539" s="21" t="s">
        <v>167</v>
      </c>
      <c r="H539" s="21"/>
      <c r="I539" s="21">
        <v>1</v>
      </c>
      <c r="J539" s="21" t="s">
        <v>14</v>
      </c>
      <c r="K539" s="21"/>
      <c r="L539" s="21"/>
      <c r="M539" s="19">
        <f t="shared" si="189"/>
        <v>28</v>
      </c>
      <c r="N539" s="20"/>
      <c r="O539" s="119">
        <v>2</v>
      </c>
      <c r="P539" s="21">
        <f>SUMIFS(VENTAS[Cantidad],VENTAS[Code],INVENTARIO[[#This Row],[Code]])</f>
        <v>0</v>
      </c>
      <c r="Q539" s="21">
        <f>INVENTARIO[[#This Row],[Entradas]]-INVENTARIO[[#This Row],[Salidas]]</f>
        <v>2</v>
      </c>
      <c r="R539" s="20">
        <v>247</v>
      </c>
      <c r="S539" s="20">
        <v>17</v>
      </c>
      <c r="T539" s="20">
        <f t="shared" si="190"/>
        <v>14.529411764705882</v>
      </c>
      <c r="U539" s="21">
        <v>340</v>
      </c>
      <c r="V539" s="20">
        <v>17.5</v>
      </c>
      <c r="W539" s="20">
        <f t="shared" si="191"/>
        <v>5.95</v>
      </c>
      <c r="X539" s="20">
        <f t="shared" si="192"/>
        <v>20.479411764705883</v>
      </c>
      <c r="Y539" s="20">
        <f t="shared" si="193"/>
        <v>27.744117647058822</v>
      </c>
      <c r="Z539" s="20">
        <f t="shared" si="194"/>
        <v>28</v>
      </c>
      <c r="AA539" s="20">
        <f t="shared" si="195"/>
        <v>7.5205882352941176</v>
      </c>
      <c r="AB539" s="20" t="s">
        <v>1355</v>
      </c>
    </row>
    <row r="540" spans="1:28" ht="50" customHeight="1" x14ac:dyDescent="0.15">
      <c r="A540" s="23" t="s">
        <v>1780</v>
      </c>
      <c r="B540" s="95"/>
      <c r="C540" s="120" t="s">
        <v>12</v>
      </c>
      <c r="D540" s="109" t="s">
        <v>937</v>
      </c>
      <c r="E540" s="122" t="s">
        <v>1389</v>
      </c>
      <c r="F540" s="123" t="s">
        <v>746</v>
      </c>
      <c r="G540" s="21" t="s">
        <v>167</v>
      </c>
      <c r="H540" s="21"/>
      <c r="I540" s="21">
        <v>1</v>
      </c>
      <c r="J540" s="21" t="s">
        <v>14</v>
      </c>
      <c r="K540" s="21"/>
      <c r="L540" s="21"/>
      <c r="M540" s="19">
        <f t="shared" si="189"/>
        <v>33</v>
      </c>
      <c r="N540" s="20"/>
      <c r="O540" s="117">
        <v>0</v>
      </c>
      <c r="P540" s="21">
        <f>SUMIFS(VENTAS[Cantidad],VENTAS[Code],INVENTARIO[[#This Row],[Code]])</f>
        <v>0</v>
      </c>
      <c r="Q540" s="21">
        <f>INVENTARIO[[#This Row],[Entradas]]-INVENTARIO[[#This Row],[Salidas]]</f>
        <v>0</v>
      </c>
      <c r="R540" s="20">
        <v>370</v>
      </c>
      <c r="S540" s="20">
        <v>17</v>
      </c>
      <c r="T540" s="20">
        <f t="shared" si="190"/>
        <v>21.764705882352942</v>
      </c>
      <c r="U540" s="21"/>
      <c r="V540" s="20">
        <v>17.5</v>
      </c>
      <c r="W540" s="20">
        <f t="shared" si="191"/>
        <v>0</v>
      </c>
      <c r="X540" s="20">
        <f t="shared" si="192"/>
        <v>21.764705882352942</v>
      </c>
      <c r="Y540" s="20">
        <f t="shared" si="193"/>
        <v>32.647058823529413</v>
      </c>
      <c r="Z540" s="20">
        <f t="shared" si="194"/>
        <v>33</v>
      </c>
      <c r="AA540" s="20">
        <f t="shared" si="195"/>
        <v>11.235294117647058</v>
      </c>
      <c r="AB540" s="20"/>
    </row>
    <row r="541" spans="1:28" ht="50" customHeight="1" x14ac:dyDescent="0.15">
      <c r="A541" s="23" t="s">
        <v>1788</v>
      </c>
      <c r="B541" s="95"/>
      <c r="C541" s="120" t="s">
        <v>12</v>
      </c>
      <c r="D541" s="109" t="s">
        <v>419</v>
      </c>
      <c r="E541" s="124" t="s">
        <v>1387</v>
      </c>
      <c r="F541" s="89" t="s">
        <v>745</v>
      </c>
      <c r="G541" s="21" t="s">
        <v>167</v>
      </c>
      <c r="H541" s="21"/>
      <c r="I541" s="21">
        <v>1</v>
      </c>
      <c r="J541" s="21" t="s">
        <v>14</v>
      </c>
      <c r="K541" s="21"/>
      <c r="L541" s="21"/>
      <c r="M541" s="19">
        <f t="shared" si="189"/>
        <v>25</v>
      </c>
      <c r="N541" s="20"/>
      <c r="O541" s="119">
        <v>1</v>
      </c>
      <c r="P541" s="21">
        <f>SUMIFS(VENTAS[Cantidad],VENTAS[Code],INVENTARIO[[#This Row],[Code]])</f>
        <v>0</v>
      </c>
      <c r="Q541" s="21">
        <f>INVENTARIO[[#This Row],[Entradas]]-INVENTARIO[[#This Row],[Salidas]]</f>
        <v>1</v>
      </c>
      <c r="R541" s="20">
        <v>241</v>
      </c>
      <c r="S541" s="20">
        <v>17</v>
      </c>
      <c r="T541" s="20">
        <f t="shared" si="190"/>
        <v>14.176470588235293</v>
      </c>
      <c r="U541" s="21">
        <v>295</v>
      </c>
      <c r="V541" s="20">
        <v>17.5</v>
      </c>
      <c r="W541" s="20">
        <f t="shared" si="191"/>
        <v>5.1624999999999996</v>
      </c>
      <c r="X541" s="20">
        <f t="shared" si="192"/>
        <v>19.338970588235291</v>
      </c>
      <c r="Y541" s="20">
        <f t="shared" si="193"/>
        <v>26.427205882352943</v>
      </c>
      <c r="Z541" s="20">
        <v>25</v>
      </c>
      <c r="AA541" s="20">
        <f t="shared" si="195"/>
        <v>5.6610294117647069</v>
      </c>
      <c r="AB541" s="20" t="s">
        <v>1355</v>
      </c>
    </row>
    <row r="542" spans="1:28" ht="50" customHeight="1" x14ac:dyDescent="0.15">
      <c r="A542" s="23" t="s">
        <v>1789</v>
      </c>
      <c r="B542" s="95"/>
      <c r="C542" s="120" t="s">
        <v>12</v>
      </c>
      <c r="D542" s="109" t="s">
        <v>419</v>
      </c>
      <c r="E542" s="121" t="s">
        <v>1387</v>
      </c>
      <c r="F542" s="92" t="s">
        <v>740</v>
      </c>
      <c r="G542" s="21" t="s">
        <v>167</v>
      </c>
      <c r="H542" s="21"/>
      <c r="I542" s="21">
        <v>1</v>
      </c>
      <c r="J542" s="21" t="s">
        <v>14</v>
      </c>
      <c r="K542" s="21"/>
      <c r="L542" s="21"/>
      <c r="M542" s="19">
        <f t="shared" si="189"/>
        <v>25</v>
      </c>
      <c r="N542" s="20"/>
      <c r="O542" s="117">
        <v>1</v>
      </c>
      <c r="P542" s="21">
        <f>SUMIFS(VENTAS[Cantidad],VENTAS[Code],INVENTARIO[[#This Row],[Code]])</f>
        <v>0</v>
      </c>
      <c r="Q542" s="21">
        <f>INVENTARIO[[#This Row],[Entradas]]-INVENTARIO[[#This Row],[Salidas]]</f>
        <v>1</v>
      </c>
      <c r="R542" s="20">
        <v>241</v>
      </c>
      <c r="S542" s="20">
        <v>17</v>
      </c>
      <c r="T542" s="20">
        <f t="shared" si="190"/>
        <v>14.176470588235293</v>
      </c>
      <c r="U542" s="21">
        <v>295</v>
      </c>
      <c r="V542" s="20">
        <v>17.5</v>
      </c>
      <c r="W542" s="20">
        <f t="shared" si="191"/>
        <v>5.1624999999999996</v>
      </c>
      <c r="X542" s="20">
        <f t="shared" si="192"/>
        <v>19.338970588235291</v>
      </c>
      <c r="Y542" s="20">
        <f t="shared" si="193"/>
        <v>26.427205882352943</v>
      </c>
      <c r="Z542" s="20">
        <v>25</v>
      </c>
      <c r="AA542" s="20">
        <f t="shared" si="195"/>
        <v>5.6610294117647069</v>
      </c>
      <c r="AB542" s="20" t="s">
        <v>1355</v>
      </c>
    </row>
    <row r="543" spans="1:28" ht="50" customHeight="1" x14ac:dyDescent="0.15">
      <c r="A543" s="23" t="s">
        <v>1790</v>
      </c>
      <c r="B543" s="95"/>
      <c r="C543" s="120" t="s">
        <v>12</v>
      </c>
      <c r="D543" s="109" t="s">
        <v>218</v>
      </c>
      <c r="E543" s="122" t="s">
        <v>1388</v>
      </c>
      <c r="F543" s="123" t="s">
        <v>1400</v>
      </c>
      <c r="G543" s="21" t="s">
        <v>167</v>
      </c>
      <c r="H543" s="21"/>
      <c r="I543" s="21">
        <v>1</v>
      </c>
      <c r="J543" s="21" t="s">
        <v>14</v>
      </c>
      <c r="K543" s="21"/>
      <c r="L543" s="21"/>
      <c r="M543" s="19">
        <f t="shared" si="189"/>
        <v>25</v>
      </c>
      <c r="N543" s="20"/>
      <c r="O543" s="117">
        <v>0</v>
      </c>
      <c r="P543" s="21">
        <f>SUMIFS(VENTAS[Cantidad],VENTAS[Code],INVENTARIO[[#This Row],[Code]])</f>
        <v>0</v>
      </c>
      <c r="Q543" s="21">
        <f>INVENTARIO[[#This Row],[Entradas]]-INVENTARIO[[#This Row],[Salidas]]</f>
        <v>0</v>
      </c>
      <c r="R543" s="20">
        <v>278</v>
      </c>
      <c r="S543" s="20">
        <v>17</v>
      </c>
      <c r="T543" s="20">
        <f t="shared" si="190"/>
        <v>16.352941176470587</v>
      </c>
      <c r="U543" s="21"/>
      <c r="V543" s="20">
        <v>17.5</v>
      </c>
      <c r="W543" s="20">
        <f t="shared" si="191"/>
        <v>0</v>
      </c>
      <c r="X543" s="20">
        <f t="shared" si="192"/>
        <v>16.352941176470587</v>
      </c>
      <c r="Y543" s="20">
        <f t="shared" si="193"/>
        <v>24.52941176470588</v>
      </c>
      <c r="Z543" s="20">
        <f t="shared" si="194"/>
        <v>25</v>
      </c>
      <c r="AA543" s="20">
        <f t="shared" si="195"/>
        <v>8.647058823529413</v>
      </c>
      <c r="AB543" s="20"/>
    </row>
    <row r="544" spans="1:28" ht="50" customHeight="1" x14ac:dyDescent="0.15">
      <c r="A544" s="23" t="s">
        <v>1791</v>
      </c>
      <c r="B544" s="95"/>
      <c r="C544" s="120" t="s">
        <v>12</v>
      </c>
      <c r="D544" s="109" t="s">
        <v>218</v>
      </c>
      <c r="E544" s="122" t="s">
        <v>1388</v>
      </c>
      <c r="F544" s="123" t="s">
        <v>761</v>
      </c>
      <c r="G544" s="21" t="s">
        <v>167</v>
      </c>
      <c r="H544" s="21"/>
      <c r="I544" s="21">
        <v>1</v>
      </c>
      <c r="J544" s="21" t="s">
        <v>14</v>
      </c>
      <c r="K544" s="21"/>
      <c r="L544" s="21"/>
      <c r="M544" s="19">
        <f t="shared" si="189"/>
        <v>25</v>
      </c>
      <c r="N544" s="20"/>
      <c r="O544" s="117">
        <v>0</v>
      </c>
      <c r="P544" s="21">
        <f>SUMIFS(VENTAS[Cantidad],VENTAS[Code],INVENTARIO[[#This Row],[Code]])</f>
        <v>0</v>
      </c>
      <c r="Q544" s="21">
        <f>INVENTARIO[[#This Row],[Entradas]]-INVENTARIO[[#This Row],[Salidas]]</f>
        <v>0</v>
      </c>
      <c r="R544" s="20">
        <v>278</v>
      </c>
      <c r="S544" s="20">
        <v>17</v>
      </c>
      <c r="T544" s="20">
        <f t="shared" si="190"/>
        <v>16.352941176470587</v>
      </c>
      <c r="U544" s="21"/>
      <c r="V544" s="20">
        <v>17.5</v>
      </c>
      <c r="W544" s="20">
        <f t="shared" si="191"/>
        <v>0</v>
      </c>
      <c r="X544" s="20">
        <f t="shared" si="192"/>
        <v>16.352941176470587</v>
      </c>
      <c r="Y544" s="20">
        <f t="shared" si="193"/>
        <v>24.52941176470588</v>
      </c>
      <c r="Z544" s="20">
        <f t="shared" si="194"/>
        <v>25</v>
      </c>
      <c r="AA544" s="20">
        <f t="shared" si="195"/>
        <v>8.647058823529413</v>
      </c>
      <c r="AB544" s="20"/>
    </row>
    <row r="545" spans="1:28" ht="50" customHeight="1" x14ac:dyDescent="0.15">
      <c r="A545" s="23" t="s">
        <v>1792</v>
      </c>
      <c r="B545" s="95"/>
      <c r="C545" s="120" t="s">
        <v>12</v>
      </c>
      <c r="D545" s="109" t="s">
        <v>218</v>
      </c>
      <c r="E545" s="122" t="s">
        <v>1388</v>
      </c>
      <c r="F545" s="123" t="s">
        <v>1401</v>
      </c>
      <c r="G545" s="21" t="s">
        <v>167</v>
      </c>
      <c r="H545" s="21"/>
      <c r="I545" s="21">
        <v>1</v>
      </c>
      <c r="J545" s="21" t="s">
        <v>14</v>
      </c>
      <c r="K545" s="21"/>
      <c r="L545" s="21"/>
      <c r="M545" s="19">
        <f t="shared" si="189"/>
        <v>25</v>
      </c>
      <c r="N545" s="20"/>
      <c r="O545" s="117">
        <v>0</v>
      </c>
      <c r="P545" s="21">
        <f>SUMIFS(VENTAS[Cantidad],VENTAS[Code],INVENTARIO[[#This Row],[Code]])</f>
        <v>0</v>
      </c>
      <c r="Q545" s="21">
        <f>INVENTARIO[[#This Row],[Entradas]]-INVENTARIO[[#This Row],[Salidas]]</f>
        <v>0</v>
      </c>
      <c r="R545" s="20">
        <v>278</v>
      </c>
      <c r="S545" s="20">
        <v>17</v>
      </c>
      <c r="T545" s="20">
        <f t="shared" si="190"/>
        <v>16.352941176470587</v>
      </c>
      <c r="U545" s="21"/>
      <c r="V545" s="20">
        <v>17.5</v>
      </c>
      <c r="W545" s="20">
        <f t="shared" si="191"/>
        <v>0</v>
      </c>
      <c r="X545" s="20">
        <f t="shared" si="192"/>
        <v>16.352941176470587</v>
      </c>
      <c r="Y545" s="20">
        <f t="shared" si="193"/>
        <v>24.52941176470588</v>
      </c>
      <c r="Z545" s="20">
        <f t="shared" si="194"/>
        <v>25</v>
      </c>
      <c r="AA545" s="20">
        <f t="shared" si="195"/>
        <v>8.647058823529413</v>
      </c>
      <c r="AB545" s="20"/>
    </row>
    <row r="546" spans="1:28" ht="50" customHeight="1" x14ac:dyDescent="0.15">
      <c r="A546" s="23" t="s">
        <v>1793</v>
      </c>
      <c r="B546" s="95"/>
      <c r="C546" s="120" t="s">
        <v>12</v>
      </c>
      <c r="D546" s="109" t="s">
        <v>55</v>
      </c>
      <c r="E546" s="121" t="s">
        <v>1391</v>
      </c>
      <c r="F546" s="92" t="s">
        <v>744</v>
      </c>
      <c r="G546" s="21" t="s">
        <v>167</v>
      </c>
      <c r="H546" s="21"/>
      <c r="I546" s="21">
        <v>1</v>
      </c>
      <c r="J546" s="21" t="s">
        <v>14</v>
      </c>
      <c r="K546" s="21"/>
      <c r="L546" s="21"/>
      <c r="M546" s="19">
        <f t="shared" si="189"/>
        <v>22</v>
      </c>
      <c r="N546" s="20"/>
      <c r="O546" s="117">
        <v>1</v>
      </c>
      <c r="P546" s="21">
        <f>SUMIFS(VENTAS[Cantidad],VENTAS[Code],INVENTARIO[[#This Row],[Code]])</f>
        <v>1</v>
      </c>
      <c r="Q546" s="21">
        <f>INVENTARIO[[#This Row],[Entradas]]-INVENTARIO[[#This Row],[Salidas]]</f>
        <v>0</v>
      </c>
      <c r="R546" s="20">
        <v>167</v>
      </c>
      <c r="S546" s="20">
        <v>17</v>
      </c>
      <c r="T546" s="20">
        <f t="shared" si="190"/>
        <v>9.8235294117647065</v>
      </c>
      <c r="U546" s="21">
        <v>270</v>
      </c>
      <c r="V546" s="20">
        <v>17.5</v>
      </c>
      <c r="W546" s="20">
        <f t="shared" si="191"/>
        <v>4.7249999999999996</v>
      </c>
      <c r="X546" s="20">
        <f t="shared" si="192"/>
        <v>14.548529411764706</v>
      </c>
      <c r="Y546" s="20">
        <f t="shared" si="193"/>
        <v>19.460294117647059</v>
      </c>
      <c r="Z546" s="20">
        <v>22</v>
      </c>
      <c r="AA546" s="20">
        <f t="shared" si="195"/>
        <v>7.4514705882352938</v>
      </c>
      <c r="AB546" s="20" t="s">
        <v>1355</v>
      </c>
    </row>
    <row r="547" spans="1:28" ht="50" customHeight="1" x14ac:dyDescent="0.15">
      <c r="A547" s="23" t="s">
        <v>1794</v>
      </c>
      <c r="B547" s="95"/>
      <c r="C547" s="120" t="s">
        <v>12</v>
      </c>
      <c r="D547" s="109" t="s">
        <v>55</v>
      </c>
      <c r="E547" s="124" t="s">
        <v>1391</v>
      </c>
      <c r="F547" s="89" t="s">
        <v>745</v>
      </c>
      <c r="G547" s="21" t="s">
        <v>167</v>
      </c>
      <c r="H547" s="21"/>
      <c r="I547" s="21">
        <v>1</v>
      </c>
      <c r="J547" s="21" t="s">
        <v>14</v>
      </c>
      <c r="K547" s="21"/>
      <c r="L547" s="21"/>
      <c r="M547" s="19">
        <f t="shared" si="189"/>
        <v>22</v>
      </c>
      <c r="N547" s="20"/>
      <c r="O547" s="119">
        <v>1</v>
      </c>
      <c r="P547" s="21">
        <f>SUMIFS(VENTAS[Cantidad],VENTAS[Code],INVENTARIO[[#This Row],[Code]])</f>
        <v>0</v>
      </c>
      <c r="Q547" s="21">
        <f>INVENTARIO[[#This Row],[Entradas]]-INVENTARIO[[#This Row],[Salidas]]</f>
        <v>1</v>
      </c>
      <c r="R547" s="20">
        <v>167</v>
      </c>
      <c r="S547" s="20">
        <v>17</v>
      </c>
      <c r="T547" s="20">
        <f t="shared" si="190"/>
        <v>9.8235294117647065</v>
      </c>
      <c r="U547" s="21">
        <v>270</v>
      </c>
      <c r="V547" s="20">
        <v>17.5</v>
      </c>
      <c r="W547" s="20">
        <f t="shared" si="191"/>
        <v>4.7249999999999996</v>
      </c>
      <c r="X547" s="20">
        <f t="shared" si="192"/>
        <v>14.548529411764706</v>
      </c>
      <c r="Y547" s="20">
        <f t="shared" si="193"/>
        <v>19.460294117647059</v>
      </c>
      <c r="Z547" s="20">
        <v>22</v>
      </c>
      <c r="AA547" s="20">
        <f t="shared" si="195"/>
        <v>7.4514705882352938</v>
      </c>
      <c r="AB547" s="20" t="s">
        <v>1355</v>
      </c>
    </row>
    <row r="548" spans="1:28" ht="50" customHeight="1" x14ac:dyDescent="0.15">
      <c r="A548" s="23" t="s">
        <v>1795</v>
      </c>
      <c r="B548" s="95"/>
      <c r="C548" s="120" t="s">
        <v>12</v>
      </c>
      <c r="D548" s="109" t="s">
        <v>55</v>
      </c>
      <c r="E548" s="122" t="s">
        <v>1390</v>
      </c>
      <c r="F548" s="123" t="s">
        <v>739</v>
      </c>
      <c r="G548" s="21" t="s">
        <v>167</v>
      </c>
      <c r="H548" s="21"/>
      <c r="I548" s="21">
        <v>1</v>
      </c>
      <c r="J548" s="21" t="s">
        <v>14</v>
      </c>
      <c r="K548" s="21"/>
      <c r="L548" s="21"/>
      <c r="M548" s="19">
        <f t="shared" ref="M548:M554" si="196">Z548</f>
        <v>0</v>
      </c>
      <c r="N548" s="20"/>
      <c r="O548" s="117">
        <v>0</v>
      </c>
      <c r="P548" s="21">
        <f>SUMIFS(VENTAS[Cantidad],VENTAS[Code],INVENTARIO[[#This Row],[Code]])</f>
        <v>0</v>
      </c>
      <c r="Q548" s="21">
        <f>INVENTARIO[[#This Row],[Entradas]]-INVENTARIO[[#This Row],[Salidas]]</f>
        <v>0</v>
      </c>
      <c r="R548" s="20"/>
      <c r="S548" s="20">
        <v>17</v>
      </c>
      <c r="T548" s="20">
        <f t="shared" ref="T548:T554" si="197">R548/S548</f>
        <v>0</v>
      </c>
      <c r="U548" s="21"/>
      <c r="V548" s="20">
        <v>17.5</v>
      </c>
      <c r="W548" s="20">
        <f t="shared" ref="W548:W554" si="198">U548*V548/1000</f>
        <v>0</v>
      </c>
      <c r="X548" s="20">
        <f t="shared" ref="X548:X554" si="199">T548+W548</f>
        <v>0</v>
      </c>
      <c r="Y548" s="20">
        <f t="shared" ref="Y548:Y554" si="200">T548*1.5+W548</f>
        <v>0</v>
      </c>
      <c r="Z548" s="20">
        <f>ROUNDUP(Y548,0)</f>
        <v>0</v>
      </c>
      <c r="AA548" s="20">
        <f t="shared" ref="AA548:AA554" si="201">Z548-T548-W548</f>
        <v>0</v>
      </c>
      <c r="AB548" s="20"/>
    </row>
    <row r="549" spans="1:28" ht="50" customHeight="1" x14ac:dyDescent="0.15">
      <c r="A549" s="23" t="s">
        <v>1796</v>
      </c>
      <c r="B549" s="95"/>
      <c r="C549" s="120" t="s">
        <v>12</v>
      </c>
      <c r="D549" s="109" t="s">
        <v>55</v>
      </c>
      <c r="E549" s="122" t="s">
        <v>1390</v>
      </c>
      <c r="F549" s="123" t="s">
        <v>744</v>
      </c>
      <c r="G549" s="21" t="s">
        <v>167</v>
      </c>
      <c r="H549" s="21"/>
      <c r="I549" s="21">
        <v>1</v>
      </c>
      <c r="J549" s="21" t="s">
        <v>14</v>
      </c>
      <c r="K549" s="21"/>
      <c r="L549" s="21"/>
      <c r="M549" s="19">
        <f t="shared" si="196"/>
        <v>0</v>
      </c>
      <c r="N549" s="20"/>
      <c r="O549" s="117">
        <v>0</v>
      </c>
      <c r="P549" s="21">
        <f>SUMIFS(VENTAS[Cantidad],VENTAS[Code],INVENTARIO[[#This Row],[Code]])</f>
        <v>0</v>
      </c>
      <c r="Q549" s="21">
        <f>INVENTARIO[[#This Row],[Entradas]]-INVENTARIO[[#This Row],[Salidas]]</f>
        <v>0</v>
      </c>
      <c r="R549" s="20"/>
      <c r="S549" s="20">
        <v>17</v>
      </c>
      <c r="T549" s="20">
        <f t="shared" si="197"/>
        <v>0</v>
      </c>
      <c r="U549" s="21"/>
      <c r="V549" s="20">
        <v>17.5</v>
      </c>
      <c r="W549" s="20">
        <f t="shared" si="198"/>
        <v>0</v>
      </c>
      <c r="X549" s="20">
        <f t="shared" si="199"/>
        <v>0</v>
      </c>
      <c r="Y549" s="20">
        <f t="shared" si="200"/>
        <v>0</v>
      </c>
      <c r="Z549" s="20">
        <f>ROUNDUP(Y549,0)</f>
        <v>0</v>
      </c>
      <c r="AA549" s="20">
        <f t="shared" si="201"/>
        <v>0</v>
      </c>
      <c r="AB549" s="20"/>
    </row>
    <row r="550" spans="1:28" ht="50" customHeight="1" x14ac:dyDescent="0.15">
      <c r="A550" s="23" t="s">
        <v>1797</v>
      </c>
      <c r="B550" s="95"/>
      <c r="C550" s="120" t="s">
        <v>12</v>
      </c>
      <c r="D550" s="109" t="s">
        <v>55</v>
      </c>
      <c r="E550" s="122" t="s">
        <v>1390</v>
      </c>
      <c r="F550" s="123" t="s">
        <v>745</v>
      </c>
      <c r="G550" s="21" t="s">
        <v>167</v>
      </c>
      <c r="H550" s="21"/>
      <c r="I550" s="21">
        <v>1</v>
      </c>
      <c r="J550" s="21" t="s">
        <v>14</v>
      </c>
      <c r="K550" s="21"/>
      <c r="L550" s="21"/>
      <c r="M550" s="19">
        <f t="shared" si="196"/>
        <v>0</v>
      </c>
      <c r="N550" s="20"/>
      <c r="O550" s="117">
        <v>0</v>
      </c>
      <c r="P550" s="21">
        <f>SUMIFS(VENTAS[Cantidad],VENTAS[Code],INVENTARIO[[#This Row],[Code]])</f>
        <v>0</v>
      </c>
      <c r="Q550" s="21">
        <f>INVENTARIO[[#This Row],[Entradas]]-INVENTARIO[[#This Row],[Salidas]]</f>
        <v>0</v>
      </c>
      <c r="R550" s="20"/>
      <c r="S550" s="20">
        <v>17</v>
      </c>
      <c r="T550" s="20">
        <f t="shared" si="197"/>
        <v>0</v>
      </c>
      <c r="U550" s="21"/>
      <c r="V550" s="20">
        <v>17.5</v>
      </c>
      <c r="W550" s="20">
        <f t="shared" si="198"/>
        <v>0</v>
      </c>
      <c r="X550" s="20">
        <f t="shared" si="199"/>
        <v>0</v>
      </c>
      <c r="Y550" s="20">
        <f t="shared" si="200"/>
        <v>0</v>
      </c>
      <c r="Z550" s="20">
        <f>ROUNDUP(Y550,0)</f>
        <v>0</v>
      </c>
      <c r="AA550" s="20">
        <f t="shared" si="201"/>
        <v>0</v>
      </c>
      <c r="AB550" s="20"/>
    </row>
    <row r="551" spans="1:28" ht="50" customHeight="1" x14ac:dyDescent="0.15">
      <c r="A551" s="23" t="s">
        <v>1798</v>
      </c>
      <c r="B551" s="95"/>
      <c r="C551" s="120" t="s">
        <v>12</v>
      </c>
      <c r="D551" s="109" t="s">
        <v>209</v>
      </c>
      <c r="E551" s="124" t="s">
        <v>1392</v>
      </c>
      <c r="F551" s="89" t="s">
        <v>946</v>
      </c>
      <c r="G551" s="21" t="s">
        <v>167</v>
      </c>
      <c r="H551" s="21"/>
      <c r="I551" s="21">
        <v>1</v>
      </c>
      <c r="J551" s="21" t="s">
        <v>14</v>
      </c>
      <c r="K551" s="21"/>
      <c r="L551" s="21"/>
      <c r="M551" s="19">
        <f t="shared" si="196"/>
        <v>0</v>
      </c>
      <c r="N551" s="20"/>
      <c r="O551" s="117">
        <v>0</v>
      </c>
      <c r="P551" s="21">
        <f>SUMIFS(VENTAS[Cantidad],VENTAS[Code],INVENTARIO[[#This Row],[Code]])</f>
        <v>0</v>
      </c>
      <c r="Q551" s="21">
        <f>INVENTARIO[[#This Row],[Entradas]]-INVENTARIO[[#This Row],[Salidas]]</f>
        <v>0</v>
      </c>
      <c r="R551" s="20"/>
      <c r="S551" s="20">
        <v>17</v>
      </c>
      <c r="T551" s="20">
        <f t="shared" si="197"/>
        <v>0</v>
      </c>
      <c r="U551" s="21"/>
      <c r="V551" s="20">
        <v>17.5</v>
      </c>
      <c r="W551" s="20">
        <f t="shared" si="198"/>
        <v>0</v>
      </c>
      <c r="X551" s="20">
        <f t="shared" si="199"/>
        <v>0</v>
      </c>
      <c r="Y551" s="20">
        <f t="shared" si="200"/>
        <v>0</v>
      </c>
      <c r="Z551" s="20">
        <f>ROUNDUP(Y551,0)</f>
        <v>0</v>
      </c>
      <c r="AA551" s="20">
        <f t="shared" si="201"/>
        <v>0</v>
      </c>
      <c r="AB551" s="20"/>
    </row>
    <row r="552" spans="1:28" ht="50" customHeight="1" x14ac:dyDescent="0.15">
      <c r="A552" s="23" t="s">
        <v>1799</v>
      </c>
      <c r="B552" s="95"/>
      <c r="C552" s="120" t="s">
        <v>12</v>
      </c>
      <c r="D552" s="109" t="s">
        <v>256</v>
      </c>
      <c r="E552" s="121" t="s">
        <v>1394</v>
      </c>
      <c r="F552" s="92" t="s">
        <v>745</v>
      </c>
      <c r="G552" s="21" t="s">
        <v>167</v>
      </c>
      <c r="H552" s="21"/>
      <c r="I552" s="21">
        <v>1</v>
      </c>
      <c r="J552" s="21" t="s">
        <v>14</v>
      </c>
      <c r="K552" s="21"/>
      <c r="L552" s="21"/>
      <c r="M552" s="19">
        <f t="shared" si="196"/>
        <v>12</v>
      </c>
      <c r="N552" s="20"/>
      <c r="O552" s="117">
        <v>1</v>
      </c>
      <c r="P552" s="21">
        <f>SUMIFS(VENTAS[Cantidad],VENTAS[Code],INVENTARIO[[#This Row],[Code]])</f>
        <v>0</v>
      </c>
      <c r="Q552" s="21">
        <f>INVENTARIO[[#This Row],[Entradas]]-INVENTARIO[[#This Row],[Salidas]]</f>
        <v>1</v>
      </c>
      <c r="R552" s="20">
        <v>87</v>
      </c>
      <c r="S552" s="20">
        <v>17</v>
      </c>
      <c r="T552" s="20">
        <f t="shared" si="197"/>
        <v>5.117647058823529</v>
      </c>
      <c r="U552" s="21">
        <v>75</v>
      </c>
      <c r="V552" s="20">
        <v>17.5</v>
      </c>
      <c r="W552" s="20">
        <f t="shared" si="198"/>
        <v>1.3125</v>
      </c>
      <c r="X552" s="20">
        <f t="shared" si="199"/>
        <v>6.430147058823529</v>
      </c>
      <c r="Y552" s="20">
        <f t="shared" si="200"/>
        <v>8.9889705882352935</v>
      </c>
      <c r="Z552" s="20">
        <v>12</v>
      </c>
      <c r="AA552" s="20">
        <f t="shared" si="201"/>
        <v>5.569852941176471</v>
      </c>
      <c r="AB552" s="20" t="s">
        <v>1355</v>
      </c>
    </row>
    <row r="553" spans="1:28" ht="50" customHeight="1" x14ac:dyDescent="0.15">
      <c r="A553" s="23" t="s">
        <v>1800</v>
      </c>
      <c r="B553" s="95"/>
      <c r="C553" s="120" t="s">
        <v>12</v>
      </c>
      <c r="D553" s="109" t="s">
        <v>256</v>
      </c>
      <c r="E553" s="121" t="s">
        <v>1394</v>
      </c>
      <c r="F553" s="123" t="s">
        <v>744</v>
      </c>
      <c r="G553" s="21" t="s">
        <v>167</v>
      </c>
      <c r="H553" s="21"/>
      <c r="I553" s="21">
        <v>1</v>
      </c>
      <c r="J553" s="21" t="s">
        <v>14</v>
      </c>
      <c r="K553" s="21"/>
      <c r="L553" s="21"/>
      <c r="M553" s="19">
        <f t="shared" si="196"/>
        <v>12</v>
      </c>
      <c r="N553" s="20"/>
      <c r="O553" s="117">
        <v>0</v>
      </c>
      <c r="P553" s="21">
        <f>SUMIFS(VENTAS[Cantidad],VENTAS[Code],INVENTARIO[[#This Row],[Code]])</f>
        <v>0</v>
      </c>
      <c r="Q553" s="21">
        <f>INVENTARIO[[#This Row],[Entradas]]-INVENTARIO[[#This Row],[Salidas]]</f>
        <v>0</v>
      </c>
      <c r="R553" s="20">
        <v>87</v>
      </c>
      <c r="S553" s="20">
        <v>17</v>
      </c>
      <c r="T553" s="20">
        <f t="shared" si="197"/>
        <v>5.117647058823529</v>
      </c>
      <c r="U553" s="21">
        <v>75</v>
      </c>
      <c r="V553" s="20">
        <v>17.5</v>
      </c>
      <c r="W553" s="20">
        <f t="shared" si="198"/>
        <v>1.3125</v>
      </c>
      <c r="X553" s="20">
        <f t="shared" si="199"/>
        <v>6.430147058823529</v>
      </c>
      <c r="Y553" s="20">
        <f t="shared" si="200"/>
        <v>8.9889705882352935</v>
      </c>
      <c r="Z553" s="20">
        <v>12</v>
      </c>
      <c r="AA553" s="20">
        <f t="shared" si="201"/>
        <v>5.569852941176471</v>
      </c>
      <c r="AB553" s="20"/>
    </row>
    <row r="554" spans="1:28" ht="50" customHeight="1" x14ac:dyDescent="0.15">
      <c r="A554" s="23" t="s">
        <v>1801</v>
      </c>
      <c r="B554" s="95"/>
      <c r="C554" s="120" t="s">
        <v>12</v>
      </c>
      <c r="D554" s="109" t="s">
        <v>256</v>
      </c>
      <c r="E554" s="121" t="s">
        <v>1394</v>
      </c>
      <c r="F554" s="123" t="s">
        <v>742</v>
      </c>
      <c r="G554" s="21" t="s">
        <v>167</v>
      </c>
      <c r="H554" s="21"/>
      <c r="I554" s="21">
        <v>1</v>
      </c>
      <c r="J554" s="21" t="s">
        <v>14</v>
      </c>
      <c r="K554" s="21"/>
      <c r="L554" s="21"/>
      <c r="M554" s="19">
        <f t="shared" si="196"/>
        <v>12</v>
      </c>
      <c r="N554" s="20"/>
      <c r="O554" s="117">
        <v>0</v>
      </c>
      <c r="P554" s="21">
        <f>SUMIFS(VENTAS[Cantidad],VENTAS[Code],INVENTARIO[[#This Row],[Code]])</f>
        <v>0</v>
      </c>
      <c r="Q554" s="21">
        <f>INVENTARIO[[#This Row],[Entradas]]-INVENTARIO[[#This Row],[Salidas]]</f>
        <v>0</v>
      </c>
      <c r="R554" s="20">
        <v>87</v>
      </c>
      <c r="S554" s="20">
        <v>17</v>
      </c>
      <c r="T554" s="20">
        <f t="shared" si="197"/>
        <v>5.117647058823529</v>
      </c>
      <c r="U554" s="21">
        <v>75</v>
      </c>
      <c r="V554" s="20">
        <v>17.5</v>
      </c>
      <c r="W554" s="20">
        <f t="shared" si="198"/>
        <v>1.3125</v>
      </c>
      <c r="X554" s="20">
        <f t="shared" si="199"/>
        <v>6.430147058823529</v>
      </c>
      <c r="Y554" s="20">
        <f t="shared" si="200"/>
        <v>8.9889705882352935</v>
      </c>
      <c r="Z554" s="20">
        <v>12</v>
      </c>
      <c r="AA554" s="20">
        <f t="shared" si="201"/>
        <v>5.569852941176471</v>
      </c>
      <c r="AB554" s="20"/>
    </row>
    <row r="555" spans="1:28" ht="50" customHeight="1" x14ac:dyDescent="0.15">
      <c r="A555" s="23" t="s">
        <v>1802</v>
      </c>
      <c r="B555" s="95"/>
      <c r="C555" s="120" t="s">
        <v>12</v>
      </c>
      <c r="D555" s="109" t="s">
        <v>256</v>
      </c>
      <c r="E555" s="122" t="s">
        <v>1395</v>
      </c>
      <c r="F555" s="123" t="s">
        <v>742</v>
      </c>
      <c r="G555" s="21" t="s">
        <v>167</v>
      </c>
      <c r="H555" s="21"/>
      <c r="I555" s="21">
        <v>1</v>
      </c>
      <c r="J555" s="21" t="s">
        <v>14</v>
      </c>
      <c r="K555" s="21"/>
      <c r="L555" s="21"/>
      <c r="M555" s="19">
        <f t="shared" ref="M555:M570" si="202">Z555</f>
        <v>12</v>
      </c>
      <c r="N555" s="20"/>
      <c r="O555" s="117">
        <v>0</v>
      </c>
      <c r="P555" s="21">
        <f>SUMIFS(VENTAS[Cantidad],VENTAS[Code],INVENTARIO[[#This Row],[Code]])</f>
        <v>0</v>
      </c>
      <c r="Q555" s="21">
        <f>INVENTARIO[[#This Row],[Entradas]]-INVENTARIO[[#This Row],[Salidas]]</f>
        <v>0</v>
      </c>
      <c r="R555" s="20">
        <v>103</v>
      </c>
      <c r="S555" s="20">
        <v>17</v>
      </c>
      <c r="T555" s="20">
        <f t="shared" ref="T555:T570" si="203">R555/S555</f>
        <v>6.0588235294117645</v>
      </c>
      <c r="U555" s="21">
        <v>70</v>
      </c>
      <c r="V555" s="20">
        <v>17.5</v>
      </c>
      <c r="W555" s="20">
        <f t="shared" ref="W555:W570" si="204">U555*V555/1000</f>
        <v>1.2250000000000001</v>
      </c>
      <c r="X555" s="20">
        <f t="shared" ref="X555:X570" si="205">T555+W555</f>
        <v>7.2838235294117641</v>
      </c>
      <c r="Y555" s="20">
        <f t="shared" ref="Y555:Y570" si="206">T555*1.5+W555</f>
        <v>10.313235294117646</v>
      </c>
      <c r="Z555" s="20">
        <v>12</v>
      </c>
      <c r="AA555" s="20">
        <f t="shared" ref="AA555:AA570" si="207">Z555-T555-W555</f>
        <v>4.7161764705882359</v>
      </c>
      <c r="AB555" s="20"/>
    </row>
    <row r="556" spans="1:28" ht="50" customHeight="1" x14ac:dyDescent="0.15">
      <c r="A556" s="23" t="s">
        <v>1803</v>
      </c>
      <c r="B556" s="95"/>
      <c r="C556" s="120" t="s">
        <v>12</v>
      </c>
      <c r="D556" s="109" t="s">
        <v>256</v>
      </c>
      <c r="E556" s="122" t="s">
        <v>1395</v>
      </c>
      <c r="F556" s="123" t="s">
        <v>744</v>
      </c>
      <c r="G556" s="21" t="s">
        <v>167</v>
      </c>
      <c r="H556" s="21"/>
      <c r="I556" s="21">
        <v>1</v>
      </c>
      <c r="J556" s="21" t="s">
        <v>14</v>
      </c>
      <c r="K556" s="21"/>
      <c r="L556" s="21"/>
      <c r="M556" s="19">
        <f t="shared" si="202"/>
        <v>12</v>
      </c>
      <c r="N556" s="20"/>
      <c r="O556" s="117">
        <v>0</v>
      </c>
      <c r="P556" s="21">
        <f>SUMIFS(VENTAS[Cantidad],VENTAS[Code],INVENTARIO[[#This Row],[Code]])</f>
        <v>0</v>
      </c>
      <c r="Q556" s="21">
        <f>INVENTARIO[[#This Row],[Entradas]]-INVENTARIO[[#This Row],[Salidas]]</f>
        <v>0</v>
      </c>
      <c r="R556" s="20">
        <v>103</v>
      </c>
      <c r="S556" s="20">
        <v>17</v>
      </c>
      <c r="T556" s="20">
        <f t="shared" si="203"/>
        <v>6.0588235294117645</v>
      </c>
      <c r="U556" s="21">
        <v>70</v>
      </c>
      <c r="V556" s="20">
        <v>17.5</v>
      </c>
      <c r="W556" s="20">
        <f t="shared" si="204"/>
        <v>1.2250000000000001</v>
      </c>
      <c r="X556" s="20">
        <f t="shared" si="205"/>
        <v>7.2838235294117641</v>
      </c>
      <c r="Y556" s="20">
        <f t="shared" si="206"/>
        <v>10.313235294117646</v>
      </c>
      <c r="Z556" s="20">
        <v>12</v>
      </c>
      <c r="AA556" s="20">
        <f t="shared" si="207"/>
        <v>4.7161764705882359</v>
      </c>
      <c r="AB556" s="20"/>
    </row>
    <row r="557" spans="1:28" ht="50" customHeight="1" x14ac:dyDescent="0.15">
      <c r="A557" s="23" t="s">
        <v>1804</v>
      </c>
      <c r="B557" s="95"/>
      <c r="C557" s="120" t="s">
        <v>12</v>
      </c>
      <c r="D557" s="109" t="s">
        <v>218</v>
      </c>
      <c r="E557" s="122" t="s">
        <v>1397</v>
      </c>
      <c r="F557" s="123" t="s">
        <v>761</v>
      </c>
      <c r="G557" s="21" t="s">
        <v>167</v>
      </c>
      <c r="H557" s="21"/>
      <c r="I557" s="21">
        <v>1</v>
      </c>
      <c r="J557" s="21" t="s">
        <v>14</v>
      </c>
      <c r="K557" s="21"/>
      <c r="L557" s="21"/>
      <c r="M557" s="19">
        <f t="shared" si="202"/>
        <v>12</v>
      </c>
      <c r="N557" s="20"/>
      <c r="O557" s="117">
        <v>0</v>
      </c>
      <c r="P557" s="21">
        <f>SUMIFS(VENTAS[Cantidad],VENTAS[Code],INVENTARIO[[#This Row],[Code]])</f>
        <v>0</v>
      </c>
      <c r="Q557" s="21">
        <f>INVENTARIO[[#This Row],[Entradas]]-INVENTARIO[[#This Row],[Salidas]]</f>
        <v>0</v>
      </c>
      <c r="R557" s="20">
        <v>295</v>
      </c>
      <c r="S557" s="20">
        <v>17</v>
      </c>
      <c r="T557" s="20">
        <f t="shared" si="203"/>
        <v>17.352941176470587</v>
      </c>
      <c r="U557" s="21"/>
      <c r="V557" s="20">
        <v>17.5</v>
      </c>
      <c r="W557" s="20">
        <f t="shared" si="204"/>
        <v>0</v>
      </c>
      <c r="X557" s="20">
        <f t="shared" si="205"/>
        <v>17.352941176470587</v>
      </c>
      <c r="Y557" s="20">
        <f t="shared" si="206"/>
        <v>26.02941176470588</v>
      </c>
      <c r="Z557" s="20">
        <v>12</v>
      </c>
      <c r="AA557" s="20">
        <f t="shared" si="207"/>
        <v>-5.352941176470587</v>
      </c>
      <c r="AB557" s="20"/>
    </row>
    <row r="558" spans="1:28" ht="50" customHeight="1" x14ac:dyDescent="0.15">
      <c r="A558" s="23" t="s">
        <v>1805</v>
      </c>
      <c r="B558" s="95"/>
      <c r="C558" s="120" t="s">
        <v>12</v>
      </c>
      <c r="D558" s="109" t="s">
        <v>53</v>
      </c>
      <c r="E558" s="122" t="s">
        <v>1399</v>
      </c>
      <c r="F558" s="123" t="s">
        <v>742</v>
      </c>
      <c r="G558" s="21" t="s">
        <v>167</v>
      </c>
      <c r="H558" s="21"/>
      <c r="I558" s="21">
        <v>1</v>
      </c>
      <c r="J558" s="21" t="s">
        <v>14</v>
      </c>
      <c r="K558" s="21"/>
      <c r="L558" s="21"/>
      <c r="M558" s="19">
        <f t="shared" si="202"/>
        <v>15</v>
      </c>
      <c r="N558" s="20"/>
      <c r="O558" s="117">
        <v>0</v>
      </c>
      <c r="P558" s="21">
        <f>SUMIFS(VENTAS[Cantidad],VENTAS[Code],INVENTARIO[[#This Row],[Code]])</f>
        <v>0</v>
      </c>
      <c r="Q558" s="21">
        <f>INVENTARIO[[#This Row],[Entradas]]-INVENTARIO[[#This Row],[Salidas]]</f>
        <v>0</v>
      </c>
      <c r="R558" s="20">
        <v>158</v>
      </c>
      <c r="S558" s="20">
        <v>17</v>
      </c>
      <c r="T558" s="20">
        <f t="shared" si="203"/>
        <v>9.2941176470588243</v>
      </c>
      <c r="U558" s="21">
        <v>160</v>
      </c>
      <c r="V558" s="20">
        <v>17.5</v>
      </c>
      <c r="W558" s="20">
        <f t="shared" si="204"/>
        <v>2.8</v>
      </c>
      <c r="X558" s="20">
        <f t="shared" si="205"/>
        <v>12.094117647058823</v>
      </c>
      <c r="Y558" s="20">
        <f t="shared" si="206"/>
        <v>16.741176470588236</v>
      </c>
      <c r="Z558" s="20">
        <v>15</v>
      </c>
      <c r="AA558" s="20">
        <f t="shared" si="207"/>
        <v>2.9058823529411759</v>
      </c>
      <c r="AB558" s="20"/>
    </row>
    <row r="559" spans="1:28" ht="50" customHeight="1" x14ac:dyDescent="0.15">
      <c r="A559" s="23" t="s">
        <v>1806</v>
      </c>
      <c r="B559" s="95"/>
      <c r="C559" s="120" t="s">
        <v>12</v>
      </c>
      <c r="D559" s="109" t="s">
        <v>53</v>
      </c>
      <c r="E559" s="124" t="s">
        <v>1398</v>
      </c>
      <c r="F559" s="89" t="s">
        <v>742</v>
      </c>
      <c r="G559" s="21" t="s">
        <v>167</v>
      </c>
      <c r="H559" s="21"/>
      <c r="I559" s="21">
        <v>1</v>
      </c>
      <c r="J559" s="21" t="s">
        <v>14</v>
      </c>
      <c r="K559" s="21"/>
      <c r="L559" s="21"/>
      <c r="M559" s="19">
        <f t="shared" si="202"/>
        <v>15</v>
      </c>
      <c r="N559" s="20"/>
      <c r="O559" s="119">
        <v>1</v>
      </c>
      <c r="P559" s="21">
        <f>SUMIFS(VENTAS[Cantidad],VENTAS[Code],INVENTARIO[[#This Row],[Code]])</f>
        <v>0</v>
      </c>
      <c r="Q559" s="21">
        <f>INVENTARIO[[#This Row],[Entradas]]-INVENTARIO[[#This Row],[Salidas]]</f>
        <v>1</v>
      </c>
      <c r="R559" s="20">
        <v>156</v>
      </c>
      <c r="S559" s="20">
        <v>17</v>
      </c>
      <c r="T559" s="20">
        <f t="shared" si="203"/>
        <v>9.1764705882352935</v>
      </c>
      <c r="U559" s="21">
        <v>160</v>
      </c>
      <c r="V559" s="20">
        <v>17.5</v>
      </c>
      <c r="W559" s="20">
        <f t="shared" si="204"/>
        <v>2.8</v>
      </c>
      <c r="X559" s="20">
        <f t="shared" si="205"/>
        <v>11.976470588235294</v>
      </c>
      <c r="Y559" s="20">
        <f t="shared" si="206"/>
        <v>16.564705882352939</v>
      </c>
      <c r="Z559" s="20">
        <v>15</v>
      </c>
      <c r="AA559" s="20">
        <f t="shared" si="207"/>
        <v>3.0235294117647067</v>
      </c>
      <c r="AB559" s="20" t="s">
        <v>1355</v>
      </c>
    </row>
    <row r="560" spans="1:28" ht="50" customHeight="1" x14ac:dyDescent="0.15">
      <c r="A560" s="23" t="s">
        <v>1807</v>
      </c>
      <c r="B560" s="95"/>
      <c r="C560" s="120" t="s">
        <v>12</v>
      </c>
      <c r="D560" s="109" t="s">
        <v>51</v>
      </c>
      <c r="E560" s="122" t="s">
        <v>1402</v>
      </c>
      <c r="F560" s="123" t="s">
        <v>742</v>
      </c>
      <c r="G560" s="21" t="s">
        <v>167</v>
      </c>
      <c r="H560" s="21"/>
      <c r="I560" s="21">
        <v>1</v>
      </c>
      <c r="J560" s="21" t="s">
        <v>14</v>
      </c>
      <c r="K560" s="21"/>
      <c r="L560" s="21"/>
      <c r="M560" s="19">
        <f t="shared" si="202"/>
        <v>27</v>
      </c>
      <c r="N560" s="20"/>
      <c r="O560" s="117">
        <v>0</v>
      </c>
      <c r="P560" s="21">
        <f>SUMIFS(VENTAS[Cantidad],VENTAS[Code],INVENTARIO[[#This Row],[Code]])</f>
        <v>0</v>
      </c>
      <c r="Q560" s="21">
        <f>INVENTARIO[[#This Row],[Entradas]]-INVENTARIO[[#This Row],[Salidas]]</f>
        <v>0</v>
      </c>
      <c r="R560" s="20">
        <v>298</v>
      </c>
      <c r="S560" s="20">
        <v>17</v>
      </c>
      <c r="T560" s="20">
        <f t="shared" si="203"/>
        <v>17.529411764705884</v>
      </c>
      <c r="U560" s="21"/>
      <c r="V560" s="20">
        <v>17.5</v>
      </c>
      <c r="W560" s="20">
        <f t="shared" si="204"/>
        <v>0</v>
      </c>
      <c r="X560" s="20">
        <f t="shared" si="205"/>
        <v>17.529411764705884</v>
      </c>
      <c r="Y560" s="20">
        <f t="shared" si="206"/>
        <v>26.294117647058826</v>
      </c>
      <c r="Z560" s="20">
        <f t="shared" ref="Z560:Z569" si="208">ROUNDUP(Y560,0)</f>
        <v>27</v>
      </c>
      <c r="AA560" s="20">
        <f t="shared" si="207"/>
        <v>9.470588235294116</v>
      </c>
      <c r="AB560" s="20"/>
    </row>
    <row r="561" spans="1:28" ht="50" customHeight="1" x14ac:dyDescent="0.15">
      <c r="A561" s="23" t="s">
        <v>1808</v>
      </c>
      <c r="B561" s="95"/>
      <c r="C561" s="120" t="s">
        <v>12</v>
      </c>
      <c r="D561" s="109" t="s">
        <v>51</v>
      </c>
      <c r="E561" s="122" t="s">
        <v>1402</v>
      </c>
      <c r="F561" s="123" t="s">
        <v>744</v>
      </c>
      <c r="G561" s="21" t="s">
        <v>167</v>
      </c>
      <c r="H561" s="21"/>
      <c r="I561" s="21">
        <v>1</v>
      </c>
      <c r="J561" s="21" t="s">
        <v>14</v>
      </c>
      <c r="K561" s="21"/>
      <c r="L561" s="21"/>
      <c r="M561" s="19">
        <f t="shared" si="202"/>
        <v>27</v>
      </c>
      <c r="N561" s="20"/>
      <c r="O561" s="117">
        <v>0</v>
      </c>
      <c r="P561" s="21">
        <f>SUMIFS(VENTAS[Cantidad],VENTAS[Code],INVENTARIO[[#This Row],[Code]])</f>
        <v>0</v>
      </c>
      <c r="Q561" s="21">
        <f>INVENTARIO[[#This Row],[Entradas]]-INVENTARIO[[#This Row],[Salidas]]</f>
        <v>0</v>
      </c>
      <c r="R561" s="20">
        <v>298</v>
      </c>
      <c r="S561" s="20">
        <v>17</v>
      </c>
      <c r="T561" s="20">
        <f t="shared" si="203"/>
        <v>17.529411764705884</v>
      </c>
      <c r="U561" s="21"/>
      <c r="V561" s="20">
        <v>17.5</v>
      </c>
      <c r="W561" s="20">
        <f t="shared" si="204"/>
        <v>0</v>
      </c>
      <c r="X561" s="20">
        <f t="shared" si="205"/>
        <v>17.529411764705884</v>
      </c>
      <c r="Y561" s="20">
        <f t="shared" si="206"/>
        <v>26.294117647058826</v>
      </c>
      <c r="Z561" s="20">
        <f t="shared" si="208"/>
        <v>27</v>
      </c>
      <c r="AA561" s="20">
        <f t="shared" si="207"/>
        <v>9.470588235294116</v>
      </c>
      <c r="AB561" s="20"/>
    </row>
    <row r="562" spans="1:28" ht="50" customHeight="1" x14ac:dyDescent="0.15">
      <c r="A562" s="23" t="s">
        <v>1809</v>
      </c>
      <c r="B562" s="95"/>
      <c r="C562" s="120" t="s">
        <v>12</v>
      </c>
      <c r="D562" s="109" t="s">
        <v>209</v>
      </c>
      <c r="E562" s="121" t="s">
        <v>1819</v>
      </c>
      <c r="F562" s="92" t="s">
        <v>1820</v>
      </c>
      <c r="G562" s="21" t="s">
        <v>167</v>
      </c>
      <c r="H562" s="21"/>
      <c r="I562" s="21">
        <v>1</v>
      </c>
      <c r="J562" s="21" t="s">
        <v>14</v>
      </c>
      <c r="K562" s="21"/>
      <c r="L562" s="21"/>
      <c r="M562" s="19">
        <f t="shared" si="202"/>
        <v>0</v>
      </c>
      <c r="N562" s="20"/>
      <c r="O562" s="117">
        <v>1</v>
      </c>
      <c r="P562" s="21">
        <f>SUMIFS(VENTAS[Cantidad],VENTAS[Code],INVENTARIO[[#This Row],[Code]])</f>
        <v>0</v>
      </c>
      <c r="Q562" s="21">
        <f>INVENTARIO[[#This Row],[Entradas]]-INVENTARIO[[#This Row],[Salidas]]</f>
        <v>1</v>
      </c>
      <c r="R562" s="20"/>
      <c r="S562" s="20">
        <v>17</v>
      </c>
      <c r="T562" s="20">
        <f t="shared" si="203"/>
        <v>0</v>
      </c>
      <c r="U562" s="21"/>
      <c r="V562" s="20">
        <v>17.5</v>
      </c>
      <c r="W562" s="20">
        <f t="shared" si="204"/>
        <v>0</v>
      </c>
      <c r="X562" s="20">
        <f t="shared" si="205"/>
        <v>0</v>
      </c>
      <c r="Y562" s="20">
        <f t="shared" si="206"/>
        <v>0</v>
      </c>
      <c r="Z562" s="20">
        <f t="shared" si="208"/>
        <v>0</v>
      </c>
      <c r="AA562" s="20">
        <f t="shared" si="207"/>
        <v>0</v>
      </c>
      <c r="AB562" s="20"/>
    </row>
    <row r="563" spans="1:28" ht="50" customHeight="1" x14ac:dyDescent="0.15">
      <c r="A563" s="23" t="s">
        <v>1810</v>
      </c>
      <c r="B563" s="95"/>
      <c r="C563" s="120" t="s">
        <v>12</v>
      </c>
      <c r="D563" s="109" t="s">
        <v>51</v>
      </c>
      <c r="E563" s="124" t="s">
        <v>1821</v>
      </c>
      <c r="F563" s="89" t="s">
        <v>739</v>
      </c>
      <c r="G563" s="21" t="s">
        <v>167</v>
      </c>
      <c r="H563" s="21"/>
      <c r="I563" s="21">
        <v>1</v>
      </c>
      <c r="J563" s="21" t="s">
        <v>14</v>
      </c>
      <c r="K563" s="21"/>
      <c r="L563" s="21"/>
      <c r="M563" s="19">
        <f t="shared" si="202"/>
        <v>30</v>
      </c>
      <c r="N563" s="20"/>
      <c r="O563" s="119">
        <v>1</v>
      </c>
      <c r="P563" s="21">
        <f>SUMIFS(VENTAS[Cantidad],VENTAS[Code],INVENTARIO[[#This Row],[Code]])</f>
        <v>0</v>
      </c>
      <c r="Q563" s="21">
        <f>INVENTARIO[[#This Row],[Entradas]]-INVENTARIO[[#This Row],[Salidas]]</f>
        <v>1</v>
      </c>
      <c r="R563" s="20">
        <v>285</v>
      </c>
      <c r="S563" s="20">
        <v>17</v>
      </c>
      <c r="T563" s="20">
        <f t="shared" si="203"/>
        <v>16.764705882352942</v>
      </c>
      <c r="U563" s="21">
        <v>300</v>
      </c>
      <c r="V563" s="20">
        <v>17.5</v>
      </c>
      <c r="W563" s="20">
        <f t="shared" si="204"/>
        <v>5.25</v>
      </c>
      <c r="X563" s="20">
        <f t="shared" si="205"/>
        <v>22.014705882352942</v>
      </c>
      <c r="Y563" s="20">
        <f t="shared" si="206"/>
        <v>30.397058823529413</v>
      </c>
      <c r="Z563" s="20">
        <v>30</v>
      </c>
      <c r="AA563" s="20">
        <f t="shared" si="207"/>
        <v>7.985294117647058</v>
      </c>
      <c r="AB563" s="20"/>
    </row>
    <row r="564" spans="1:28" ht="50" customHeight="1" x14ac:dyDescent="0.15">
      <c r="A564" s="23" t="s">
        <v>1811</v>
      </c>
      <c r="B564" s="95"/>
      <c r="C564" s="120" t="s">
        <v>12</v>
      </c>
      <c r="D564" s="109" t="s">
        <v>51</v>
      </c>
      <c r="E564" s="121" t="s">
        <v>1824</v>
      </c>
      <c r="F564" s="92"/>
      <c r="G564" s="21" t="s">
        <v>167</v>
      </c>
      <c r="H564" s="21"/>
      <c r="I564" s="21">
        <v>1</v>
      </c>
      <c r="J564" s="21" t="s">
        <v>14</v>
      </c>
      <c r="K564" s="21"/>
      <c r="L564" s="21"/>
      <c r="M564" s="19">
        <f t="shared" si="202"/>
        <v>25</v>
      </c>
      <c r="N564" s="20"/>
      <c r="O564" s="117">
        <v>1</v>
      </c>
      <c r="P564" s="21">
        <f>SUMIFS(VENTAS[Cantidad],VENTAS[Code],INVENTARIO[[#This Row],[Code]])</f>
        <v>0</v>
      </c>
      <c r="Q564" s="21">
        <f>INVENTARIO[[#This Row],[Entradas]]-INVENTARIO[[#This Row],[Salidas]]</f>
        <v>1</v>
      </c>
      <c r="R564" s="20">
        <v>240</v>
      </c>
      <c r="S564" s="20">
        <v>17</v>
      </c>
      <c r="T564" s="20">
        <f t="shared" si="203"/>
        <v>14.117647058823529</v>
      </c>
      <c r="U564" s="21">
        <v>350</v>
      </c>
      <c r="V564" s="20">
        <v>17.5</v>
      </c>
      <c r="W564" s="20">
        <f t="shared" si="204"/>
        <v>6.125</v>
      </c>
      <c r="X564" s="20">
        <f t="shared" si="205"/>
        <v>20.242647058823529</v>
      </c>
      <c r="Y564" s="20">
        <f t="shared" si="206"/>
        <v>27.301470588235293</v>
      </c>
      <c r="Z564" s="20">
        <v>25</v>
      </c>
      <c r="AA564" s="20">
        <f t="shared" si="207"/>
        <v>4.757352941176471</v>
      </c>
      <c r="AB564" s="20"/>
    </row>
    <row r="565" spans="1:28" ht="50" customHeight="1" x14ac:dyDescent="0.15">
      <c r="A565" s="23" t="s">
        <v>1812</v>
      </c>
      <c r="B565" s="95"/>
      <c r="C565" s="120" t="s">
        <v>12</v>
      </c>
      <c r="D565" s="109" t="s">
        <v>256</v>
      </c>
      <c r="E565" s="124" t="s">
        <v>1834</v>
      </c>
      <c r="F565" s="89" t="s">
        <v>742</v>
      </c>
      <c r="G565" s="21" t="s">
        <v>167</v>
      </c>
      <c r="H565" s="21"/>
      <c r="I565" s="21">
        <v>1</v>
      </c>
      <c r="J565" s="21" t="s">
        <v>14</v>
      </c>
      <c r="K565" s="21"/>
      <c r="L565" s="21"/>
      <c r="M565" s="19">
        <f t="shared" si="202"/>
        <v>18</v>
      </c>
      <c r="N565" s="20"/>
      <c r="O565" s="119">
        <v>1</v>
      </c>
      <c r="P565" s="21">
        <f>SUMIFS(VENTAS[Cantidad],VENTAS[Code],INVENTARIO[[#This Row],[Code]])</f>
        <v>0</v>
      </c>
      <c r="Q565" s="21">
        <f>INVENTARIO[[#This Row],[Entradas]]-INVENTARIO[[#This Row],[Salidas]]</f>
        <v>1</v>
      </c>
      <c r="R565" s="20">
        <v>145</v>
      </c>
      <c r="S565" s="20">
        <v>17</v>
      </c>
      <c r="T565" s="20">
        <f t="shared" si="203"/>
        <v>8.5294117647058822</v>
      </c>
      <c r="U565" s="21">
        <v>60</v>
      </c>
      <c r="V565" s="20">
        <v>17.5</v>
      </c>
      <c r="W565" s="20">
        <f t="shared" si="204"/>
        <v>1.05</v>
      </c>
      <c r="X565" s="20">
        <f t="shared" si="205"/>
        <v>9.579411764705883</v>
      </c>
      <c r="Y565" s="20">
        <f t="shared" si="206"/>
        <v>13.844117647058823</v>
      </c>
      <c r="Z565" s="20">
        <v>18</v>
      </c>
      <c r="AA565" s="20">
        <f t="shared" si="207"/>
        <v>8.420588235294117</v>
      </c>
      <c r="AB565" s="20"/>
    </row>
    <row r="566" spans="1:28" ht="50" customHeight="1" x14ac:dyDescent="0.15">
      <c r="A566" s="23" t="s">
        <v>1813</v>
      </c>
      <c r="B566" s="95"/>
      <c r="C566" s="120" t="s">
        <v>12</v>
      </c>
      <c r="D566" s="109" t="s">
        <v>968</v>
      </c>
      <c r="E566" s="121" t="s">
        <v>1835</v>
      </c>
      <c r="F566" s="92" t="s">
        <v>742</v>
      </c>
      <c r="G566" s="21" t="s">
        <v>167</v>
      </c>
      <c r="H566" s="21"/>
      <c r="I566" s="21">
        <v>1</v>
      </c>
      <c r="J566" s="21" t="s">
        <v>14</v>
      </c>
      <c r="K566" s="21"/>
      <c r="L566" s="21"/>
      <c r="M566" s="19">
        <f t="shared" si="202"/>
        <v>12</v>
      </c>
      <c r="N566" s="20"/>
      <c r="O566" s="117">
        <v>0</v>
      </c>
      <c r="P566" s="21">
        <f>SUMIFS(VENTAS[Cantidad],VENTAS[Code],INVENTARIO[[#This Row],[Code]])</f>
        <v>0</v>
      </c>
      <c r="Q566" s="21">
        <f>INVENTARIO[[#This Row],[Entradas]]-INVENTARIO[[#This Row],[Salidas]]</f>
        <v>0</v>
      </c>
      <c r="R566" s="20">
        <v>120</v>
      </c>
      <c r="S566" s="20">
        <v>17</v>
      </c>
      <c r="T566" s="20">
        <f t="shared" si="203"/>
        <v>7.0588235294117645</v>
      </c>
      <c r="U566" s="21">
        <v>60</v>
      </c>
      <c r="V566" s="20">
        <v>17.5</v>
      </c>
      <c r="W566" s="20">
        <f t="shared" si="204"/>
        <v>1.05</v>
      </c>
      <c r="X566" s="20">
        <f t="shared" si="205"/>
        <v>8.1088235294117652</v>
      </c>
      <c r="Y566" s="20">
        <f t="shared" si="206"/>
        <v>11.638235294117647</v>
      </c>
      <c r="Z566" s="20">
        <f t="shared" si="208"/>
        <v>12</v>
      </c>
      <c r="AA566" s="20">
        <f t="shared" si="207"/>
        <v>3.8911764705882357</v>
      </c>
      <c r="AB566" s="20"/>
    </row>
    <row r="567" spans="1:28" ht="50" customHeight="1" x14ac:dyDescent="0.15">
      <c r="A567" s="23" t="s">
        <v>1814</v>
      </c>
      <c r="B567" s="95"/>
      <c r="C567" s="120" t="s">
        <v>12</v>
      </c>
      <c r="D567" s="109" t="s">
        <v>420</v>
      </c>
      <c r="E567" s="124" t="s">
        <v>1836</v>
      </c>
      <c r="F567" s="89" t="s">
        <v>744</v>
      </c>
      <c r="G567" s="21" t="s">
        <v>432</v>
      </c>
      <c r="H567" s="21"/>
      <c r="I567" s="21">
        <v>1</v>
      </c>
      <c r="J567" s="21" t="s">
        <v>14</v>
      </c>
      <c r="K567" s="21"/>
      <c r="L567" s="21"/>
      <c r="M567" s="19">
        <f t="shared" si="202"/>
        <v>30</v>
      </c>
      <c r="N567" s="20"/>
      <c r="O567" s="119">
        <v>0</v>
      </c>
      <c r="P567" s="21">
        <f>SUMIFS(VENTAS[Cantidad],VENTAS[Code],INVENTARIO[[#This Row],[Code]])</f>
        <v>0</v>
      </c>
      <c r="Q567" s="21">
        <f>INVENTARIO[[#This Row],[Entradas]]-INVENTARIO[[#This Row],[Salidas]]</f>
        <v>0</v>
      </c>
      <c r="R567" s="20">
        <v>300</v>
      </c>
      <c r="S567" s="20">
        <v>17</v>
      </c>
      <c r="T567" s="20">
        <f t="shared" si="203"/>
        <v>17.647058823529413</v>
      </c>
      <c r="U567" s="21">
        <v>170</v>
      </c>
      <c r="V567" s="20">
        <v>17.5</v>
      </c>
      <c r="W567" s="20">
        <f t="shared" si="204"/>
        <v>2.9750000000000001</v>
      </c>
      <c r="X567" s="20">
        <f t="shared" si="205"/>
        <v>20.622058823529414</v>
      </c>
      <c r="Y567" s="20">
        <f t="shared" si="206"/>
        <v>29.445588235294121</v>
      </c>
      <c r="Z567" s="20">
        <f t="shared" si="208"/>
        <v>30</v>
      </c>
      <c r="AA567" s="20">
        <f t="shared" si="207"/>
        <v>9.3779411764705873</v>
      </c>
      <c r="AB567" s="20"/>
    </row>
    <row r="568" spans="1:28" ht="50" customHeight="1" x14ac:dyDescent="0.15">
      <c r="A568" s="23" t="s">
        <v>1815</v>
      </c>
      <c r="B568" s="95"/>
      <c r="C568" s="120" t="s">
        <v>12</v>
      </c>
      <c r="D568" s="109" t="s">
        <v>420</v>
      </c>
      <c r="E568" s="121" t="s">
        <v>1837</v>
      </c>
      <c r="F568" s="92" t="s">
        <v>745</v>
      </c>
      <c r="G568" s="21" t="s">
        <v>432</v>
      </c>
      <c r="H568" s="21"/>
      <c r="I568" s="21">
        <v>1</v>
      </c>
      <c r="J568" s="21" t="s">
        <v>14</v>
      </c>
      <c r="K568" s="21"/>
      <c r="L568" s="21"/>
      <c r="M568" s="19">
        <f t="shared" si="202"/>
        <v>34</v>
      </c>
      <c r="N568" s="20"/>
      <c r="O568" s="117">
        <v>0</v>
      </c>
      <c r="P568" s="21">
        <f>SUMIFS(VENTAS[Cantidad],VENTAS[Code],INVENTARIO[[#This Row],[Code]])</f>
        <v>0</v>
      </c>
      <c r="Q568" s="21">
        <f>INVENTARIO[[#This Row],[Entradas]]-INVENTARIO[[#This Row],[Salidas]]</f>
        <v>0</v>
      </c>
      <c r="R568" s="20">
        <v>350</v>
      </c>
      <c r="S568" s="20">
        <v>17</v>
      </c>
      <c r="T568" s="20">
        <f t="shared" si="203"/>
        <v>20.588235294117649</v>
      </c>
      <c r="U568" s="21">
        <v>170</v>
      </c>
      <c r="V568" s="20">
        <v>17.5</v>
      </c>
      <c r="W568" s="20">
        <f t="shared" si="204"/>
        <v>2.9750000000000001</v>
      </c>
      <c r="X568" s="20">
        <f t="shared" si="205"/>
        <v>23.56323529411765</v>
      </c>
      <c r="Y568" s="20">
        <f t="shared" si="206"/>
        <v>33.857352941176472</v>
      </c>
      <c r="Z568" s="20">
        <f t="shared" si="208"/>
        <v>34</v>
      </c>
      <c r="AA568" s="20">
        <f t="shared" si="207"/>
        <v>10.436764705882352</v>
      </c>
      <c r="AB568" s="20"/>
    </row>
    <row r="569" spans="1:28" ht="50" customHeight="1" x14ac:dyDescent="0.15">
      <c r="A569" s="23" t="s">
        <v>1816</v>
      </c>
      <c r="B569" s="95"/>
      <c r="C569" s="120" t="s">
        <v>12</v>
      </c>
      <c r="D569" s="109" t="s">
        <v>420</v>
      </c>
      <c r="E569" s="124" t="s">
        <v>1838</v>
      </c>
      <c r="F569" s="89" t="s">
        <v>745</v>
      </c>
      <c r="G569" s="21" t="s">
        <v>432</v>
      </c>
      <c r="H569" s="21"/>
      <c r="I569" s="21">
        <v>1</v>
      </c>
      <c r="J569" s="21" t="s">
        <v>14</v>
      </c>
      <c r="K569" s="21"/>
      <c r="L569" s="21"/>
      <c r="M569" s="19">
        <f t="shared" si="202"/>
        <v>30</v>
      </c>
      <c r="N569" s="20"/>
      <c r="O569" s="119">
        <v>0</v>
      </c>
      <c r="P569" s="21">
        <f>SUMIFS(VENTAS[Cantidad],VENTAS[Code],INVENTARIO[[#This Row],[Code]])</f>
        <v>0</v>
      </c>
      <c r="Q569" s="21">
        <f>INVENTARIO[[#This Row],[Entradas]]-INVENTARIO[[#This Row],[Salidas]]</f>
        <v>0</v>
      </c>
      <c r="R569" s="20">
        <v>298</v>
      </c>
      <c r="S569" s="20">
        <v>17</v>
      </c>
      <c r="T569" s="20">
        <f t="shared" si="203"/>
        <v>17.529411764705884</v>
      </c>
      <c r="U569" s="21">
        <v>170</v>
      </c>
      <c r="V569" s="20">
        <v>17.5</v>
      </c>
      <c r="W569" s="20">
        <f t="shared" si="204"/>
        <v>2.9750000000000001</v>
      </c>
      <c r="X569" s="20">
        <f t="shared" si="205"/>
        <v>20.504411764705885</v>
      </c>
      <c r="Y569" s="20">
        <f t="shared" si="206"/>
        <v>29.269117647058827</v>
      </c>
      <c r="Z569" s="20">
        <f t="shared" si="208"/>
        <v>30</v>
      </c>
      <c r="AA569" s="20">
        <f t="shared" si="207"/>
        <v>9.4955882352941163</v>
      </c>
      <c r="AB569" s="20"/>
    </row>
    <row r="570" spans="1:28" ht="50" customHeight="1" x14ac:dyDescent="0.15">
      <c r="A570" s="23" t="s">
        <v>1817</v>
      </c>
      <c r="B570" s="95"/>
      <c r="C570" s="120" t="s">
        <v>12</v>
      </c>
      <c r="D570" s="109" t="s">
        <v>218</v>
      </c>
      <c r="E570" s="121" t="s">
        <v>1839</v>
      </c>
      <c r="F570" s="92" t="s">
        <v>761</v>
      </c>
      <c r="G570" s="21" t="s">
        <v>167</v>
      </c>
      <c r="H570" s="21"/>
      <c r="I570" s="21">
        <v>1</v>
      </c>
      <c r="J570" s="21" t="s">
        <v>14</v>
      </c>
      <c r="K570" s="21"/>
      <c r="L570" s="21"/>
      <c r="M570" s="19">
        <f t="shared" si="202"/>
        <v>40</v>
      </c>
      <c r="N570" s="20"/>
      <c r="O570" s="117">
        <v>0</v>
      </c>
      <c r="P570" s="21">
        <f>SUMIFS(VENTAS[Cantidad],VENTAS[Code],INVENTARIO[[#This Row],[Code]])</f>
        <v>0</v>
      </c>
      <c r="Q570" s="21">
        <f>INVENTARIO[[#This Row],[Entradas]]-INVENTARIO[[#This Row],[Salidas]]</f>
        <v>0</v>
      </c>
      <c r="R570" s="20">
        <v>400</v>
      </c>
      <c r="S570" s="20">
        <v>17</v>
      </c>
      <c r="T570" s="20">
        <f t="shared" si="203"/>
        <v>23.529411764705884</v>
      </c>
      <c r="U570" s="21">
        <v>500</v>
      </c>
      <c r="V570" s="20">
        <v>17.5</v>
      </c>
      <c r="W570" s="20">
        <f t="shared" si="204"/>
        <v>8.75</v>
      </c>
      <c r="X570" s="20">
        <f t="shared" si="205"/>
        <v>32.279411764705884</v>
      </c>
      <c r="Y570" s="20">
        <f t="shared" si="206"/>
        <v>44.044117647058826</v>
      </c>
      <c r="Z570" s="20">
        <v>40</v>
      </c>
      <c r="AA570" s="20">
        <f t="shared" si="207"/>
        <v>7.720588235294116</v>
      </c>
      <c r="AB570" s="20"/>
    </row>
    <row r="571" spans="1:28" ht="50" customHeight="1" x14ac:dyDescent="0.15">
      <c r="A571" s="23" t="s">
        <v>1841</v>
      </c>
      <c r="B571" s="95"/>
      <c r="C571" s="120" t="s">
        <v>12</v>
      </c>
      <c r="D571" s="109" t="s">
        <v>218</v>
      </c>
      <c r="E571" s="122" t="s">
        <v>1840</v>
      </c>
      <c r="F571" s="123"/>
      <c r="G571" s="21" t="s">
        <v>432</v>
      </c>
      <c r="H571" s="21"/>
      <c r="I571" s="21">
        <v>1</v>
      </c>
      <c r="J571" s="21" t="s">
        <v>14</v>
      </c>
      <c r="K571" s="21"/>
      <c r="L571" s="21"/>
      <c r="M571" s="19" t="e">
        <f>Z571</f>
        <v>#DIV/0!</v>
      </c>
      <c r="N571" s="20"/>
      <c r="O571" s="117"/>
      <c r="P571" s="21">
        <f>SUMIFS(VENTAS[Cantidad],VENTAS[Code],INVENTARIO[[#This Row],[Code]])</f>
        <v>0</v>
      </c>
      <c r="Q571" s="21">
        <f>INVENTARIO[[#This Row],[Entradas]]-INVENTARIO[[#This Row],[Salidas]]</f>
        <v>0</v>
      </c>
      <c r="R571" s="20"/>
      <c r="S571" s="20"/>
      <c r="T571" s="20" t="e">
        <f>R571/S571</f>
        <v>#DIV/0!</v>
      </c>
      <c r="U571" s="21"/>
      <c r="V571" s="20"/>
      <c r="W571" s="20">
        <f>U571*V571/1000</f>
        <v>0</v>
      </c>
      <c r="X571" s="20" t="e">
        <f>T571+W571</f>
        <v>#DIV/0!</v>
      </c>
      <c r="Y571" s="20" t="e">
        <f>T571*1.5+W571</f>
        <v>#DIV/0!</v>
      </c>
      <c r="Z571" s="20" t="e">
        <f>ROUNDUP(Y571,0)</f>
        <v>#DIV/0!</v>
      </c>
      <c r="AA571" s="20" t="e">
        <f>Z571-T571-W571</f>
        <v>#DIV/0!</v>
      </c>
      <c r="AB571" s="20"/>
    </row>
    <row r="572" spans="1:28" ht="50" customHeight="1" x14ac:dyDescent="0.15">
      <c r="A572" s="23" t="s">
        <v>1842</v>
      </c>
      <c r="B572" s="95"/>
      <c r="C572" s="120" t="s">
        <v>12</v>
      </c>
      <c r="D572" s="109"/>
      <c r="E572" s="122"/>
      <c r="F572" s="123"/>
      <c r="G572" s="21"/>
      <c r="H572" s="21"/>
      <c r="I572" s="21">
        <v>1</v>
      </c>
      <c r="J572" s="21" t="s">
        <v>14</v>
      </c>
      <c r="K572" s="21"/>
      <c r="L572" s="21"/>
      <c r="M572" s="19" t="e">
        <f>Z572</f>
        <v>#DIV/0!</v>
      </c>
      <c r="N572" s="20"/>
      <c r="O572" s="117"/>
      <c r="P572" s="21">
        <f>SUMIFS(VENTAS[Cantidad],VENTAS[Code],INVENTARIO[[#This Row],[Code]])</f>
        <v>0</v>
      </c>
      <c r="Q572" s="21">
        <f>INVENTARIO[[#This Row],[Entradas]]-INVENTARIO[[#This Row],[Salidas]]</f>
        <v>0</v>
      </c>
      <c r="R572" s="20"/>
      <c r="S572" s="20"/>
      <c r="T572" s="20" t="e">
        <f>R572/S572</f>
        <v>#DIV/0!</v>
      </c>
      <c r="U572" s="21"/>
      <c r="V572" s="20"/>
      <c r="W572" s="20">
        <f>U572*V572/1000</f>
        <v>0</v>
      </c>
      <c r="X572" s="20" t="e">
        <f>T572+W572</f>
        <v>#DIV/0!</v>
      </c>
      <c r="Y572" s="20" t="e">
        <f>T572*1.5+W572</f>
        <v>#DIV/0!</v>
      </c>
      <c r="Z572" s="20" t="e">
        <f>ROUNDUP(Y572,0)</f>
        <v>#DIV/0!</v>
      </c>
      <c r="AA572" s="20" t="e">
        <f>Z572-T572-W572</f>
        <v>#DIV/0!</v>
      </c>
      <c r="AB572" s="20"/>
    </row>
    <row r="573" spans="1:28" ht="50" customHeight="1" x14ac:dyDescent="0.15">
      <c r="A573" s="23" t="s">
        <v>1843</v>
      </c>
      <c r="B573" s="95"/>
      <c r="C573" s="120" t="s">
        <v>12</v>
      </c>
      <c r="D573" s="109"/>
      <c r="E573" s="122"/>
      <c r="F573" s="123"/>
      <c r="G573" s="21"/>
      <c r="H573" s="21"/>
      <c r="I573" s="21">
        <v>1</v>
      </c>
      <c r="J573" s="21" t="s">
        <v>14</v>
      </c>
      <c r="K573" s="21"/>
      <c r="L573" s="21"/>
      <c r="M573" s="19" t="e">
        <f>Z573</f>
        <v>#DIV/0!</v>
      </c>
      <c r="N573" s="20"/>
      <c r="O573" s="117"/>
      <c r="P573" s="21">
        <f>SUMIFS(VENTAS[Cantidad],VENTAS[Code],INVENTARIO[[#This Row],[Code]])</f>
        <v>0</v>
      </c>
      <c r="Q573" s="21">
        <f>INVENTARIO[[#This Row],[Entradas]]-INVENTARIO[[#This Row],[Salidas]]</f>
        <v>0</v>
      </c>
      <c r="R573" s="20"/>
      <c r="S573" s="20"/>
      <c r="T573" s="20" t="e">
        <f>R573/S573</f>
        <v>#DIV/0!</v>
      </c>
      <c r="U573" s="21"/>
      <c r="V573" s="20"/>
      <c r="W573" s="20">
        <f>U573*V573/1000</f>
        <v>0</v>
      </c>
      <c r="X573" s="20" t="e">
        <f>T573+W573</f>
        <v>#DIV/0!</v>
      </c>
      <c r="Y573" s="20" t="e">
        <f>T573*1.5+W573</f>
        <v>#DIV/0!</v>
      </c>
      <c r="Z573" s="20" t="e">
        <f>ROUNDUP(Y573,0)</f>
        <v>#DIV/0!</v>
      </c>
      <c r="AA573" s="20" t="e">
        <f>Z573-T573-W573</f>
        <v>#DIV/0!</v>
      </c>
      <c r="AB573" s="20"/>
    </row>
    <row r="574" spans="1:28" ht="50" customHeight="1" x14ac:dyDescent="0.15">
      <c r="F574" s="74"/>
    </row>
    <row r="575" spans="1:28" ht="50" customHeight="1" x14ac:dyDescent="0.15">
      <c r="F575" s="74"/>
    </row>
    <row r="576" spans="1:28" ht="50" customHeight="1" x14ac:dyDescent="0.15">
      <c r="F576" s="74"/>
    </row>
    <row r="577" spans="6:6" ht="50" customHeight="1" x14ac:dyDescent="0.15">
      <c r="F577" s="74"/>
    </row>
    <row r="578" spans="6:6" ht="50" customHeight="1" x14ac:dyDescent="0.15">
      <c r="F578" s="74"/>
    </row>
    <row r="579" spans="6:6" ht="50" customHeight="1" x14ac:dyDescent="0.15">
      <c r="F579" s="74"/>
    </row>
    <row r="580" spans="6:6" ht="50" customHeight="1" x14ac:dyDescent="0.15">
      <c r="F580" s="74"/>
    </row>
    <row r="581" spans="6:6" ht="50" customHeight="1" x14ac:dyDescent="0.15">
      <c r="F581" s="74"/>
    </row>
    <row r="582" spans="6:6" ht="50" customHeight="1" x14ac:dyDescent="0.15">
      <c r="F582" s="74"/>
    </row>
    <row r="583" spans="6:6" ht="50" customHeight="1" x14ac:dyDescent="0.15">
      <c r="F583" s="74"/>
    </row>
    <row r="584" spans="6:6" ht="50" customHeight="1" x14ac:dyDescent="0.15">
      <c r="F584" s="74"/>
    </row>
    <row r="585" spans="6:6" ht="50" customHeight="1" x14ac:dyDescent="0.15">
      <c r="F585" s="74"/>
    </row>
    <row r="586" spans="6:6" ht="50" customHeight="1" x14ac:dyDescent="0.15">
      <c r="F586" s="74"/>
    </row>
    <row r="587" spans="6:6" ht="50" customHeight="1" x14ac:dyDescent="0.15">
      <c r="F587" s="74"/>
    </row>
    <row r="588" spans="6:6" ht="50" customHeight="1" x14ac:dyDescent="0.15">
      <c r="F588" s="74"/>
    </row>
    <row r="589" spans="6:6" ht="50" customHeight="1" x14ac:dyDescent="0.15">
      <c r="F589" s="74"/>
    </row>
    <row r="590" spans="6:6" ht="50" customHeight="1" x14ac:dyDescent="0.15">
      <c r="F590" s="74"/>
    </row>
    <row r="591" spans="6:6" ht="50" customHeight="1" x14ac:dyDescent="0.15">
      <c r="F591" s="74"/>
    </row>
    <row r="592" spans="6:6" ht="50" customHeight="1" x14ac:dyDescent="0.15">
      <c r="F592" s="74"/>
    </row>
    <row r="593" spans="6:6" ht="50" customHeight="1" x14ac:dyDescent="0.15">
      <c r="F593" s="74"/>
    </row>
    <row r="594" spans="6:6" ht="50" customHeight="1" x14ac:dyDescent="0.15">
      <c r="F594" s="74"/>
    </row>
    <row r="595" spans="6:6" ht="50" customHeight="1" x14ac:dyDescent="0.15">
      <c r="F595" s="74"/>
    </row>
    <row r="596" spans="6:6" ht="50" customHeight="1" x14ac:dyDescent="0.15">
      <c r="F596" s="74"/>
    </row>
    <row r="597" spans="6:6" ht="50" customHeight="1" x14ac:dyDescent="0.15">
      <c r="F597" s="74"/>
    </row>
    <row r="598" spans="6:6" ht="50" customHeight="1" x14ac:dyDescent="0.15">
      <c r="F598" s="74"/>
    </row>
    <row r="599" spans="6:6" ht="50" customHeight="1" x14ac:dyDescent="0.15">
      <c r="F599" s="74"/>
    </row>
    <row r="600" spans="6:6" ht="50" customHeight="1" x14ac:dyDescent="0.15">
      <c r="F600" s="74"/>
    </row>
    <row r="601" spans="6:6" ht="50" customHeight="1" x14ac:dyDescent="0.15">
      <c r="F601" s="74"/>
    </row>
    <row r="602" spans="6:6" ht="50" customHeight="1" x14ac:dyDescent="0.15">
      <c r="F602" s="74"/>
    </row>
    <row r="603" spans="6:6" ht="50" customHeight="1" x14ac:dyDescent="0.15">
      <c r="F603" s="74"/>
    </row>
    <row r="604" spans="6:6" ht="50" customHeight="1" x14ac:dyDescent="0.15">
      <c r="F604" s="74"/>
    </row>
    <row r="605" spans="6:6" ht="50" customHeight="1" x14ac:dyDescent="0.15">
      <c r="F605" s="74"/>
    </row>
    <row r="606" spans="6:6" ht="50" customHeight="1" x14ac:dyDescent="0.15">
      <c r="F606" s="74"/>
    </row>
    <row r="607" spans="6:6" ht="50" customHeight="1" x14ac:dyDescent="0.15">
      <c r="F607" s="74"/>
    </row>
    <row r="608" spans="6:6" ht="50" customHeight="1" x14ac:dyDescent="0.15">
      <c r="F608" s="74"/>
    </row>
    <row r="609" spans="6:6" ht="50" customHeight="1" x14ac:dyDescent="0.15">
      <c r="F609" s="74"/>
    </row>
    <row r="610" spans="6:6" ht="50" customHeight="1" x14ac:dyDescent="0.15">
      <c r="F610" s="74"/>
    </row>
    <row r="611" spans="6:6" ht="50" customHeight="1" x14ac:dyDescent="0.15">
      <c r="F611" s="74"/>
    </row>
    <row r="612" spans="6:6" ht="50" customHeight="1" x14ac:dyDescent="0.15">
      <c r="F612" s="74"/>
    </row>
    <row r="613" spans="6:6" ht="50" customHeight="1" x14ac:dyDescent="0.15">
      <c r="F613" s="74"/>
    </row>
    <row r="614" spans="6:6" ht="50" customHeight="1" x14ac:dyDescent="0.15">
      <c r="F614" s="74"/>
    </row>
    <row r="615" spans="6:6" ht="50" customHeight="1" x14ac:dyDescent="0.15">
      <c r="F615" s="74"/>
    </row>
    <row r="616" spans="6:6" ht="50" customHeight="1" x14ac:dyDescent="0.15">
      <c r="F616" s="74"/>
    </row>
    <row r="617" spans="6:6" ht="50" customHeight="1" x14ac:dyDescent="0.15">
      <c r="F617" s="74"/>
    </row>
    <row r="618" spans="6:6" ht="50" customHeight="1" x14ac:dyDescent="0.15">
      <c r="F618" s="74"/>
    </row>
    <row r="619" spans="6:6" ht="50" customHeight="1" x14ac:dyDescent="0.15">
      <c r="F619" s="74"/>
    </row>
    <row r="620" spans="6:6" ht="50" customHeight="1" x14ac:dyDescent="0.15">
      <c r="F620" s="74"/>
    </row>
    <row r="621" spans="6:6" ht="50" customHeight="1" x14ac:dyDescent="0.15">
      <c r="F621" s="74"/>
    </row>
    <row r="622" spans="6:6" ht="50" customHeight="1" x14ac:dyDescent="0.15">
      <c r="F622" s="74"/>
    </row>
    <row r="623" spans="6:6" ht="50" customHeight="1" x14ac:dyDescent="0.15">
      <c r="F623" s="74"/>
    </row>
    <row r="624" spans="6:6" ht="50" customHeight="1" x14ac:dyDescent="0.15">
      <c r="F624" s="74"/>
    </row>
    <row r="625" spans="6:6" ht="50" customHeight="1" x14ac:dyDescent="0.15">
      <c r="F625" s="74"/>
    </row>
    <row r="626" spans="6:6" ht="50" customHeight="1" x14ac:dyDescent="0.15">
      <c r="F626" s="74"/>
    </row>
    <row r="627" spans="6:6" ht="50" customHeight="1" x14ac:dyDescent="0.15">
      <c r="F627" s="74"/>
    </row>
    <row r="628" spans="6:6" ht="50" customHeight="1" x14ac:dyDescent="0.15">
      <c r="F628" s="74"/>
    </row>
    <row r="629" spans="6:6" ht="50" customHeight="1" x14ac:dyDescent="0.15">
      <c r="F629" s="74"/>
    </row>
    <row r="630" spans="6:6" ht="50" customHeight="1" x14ac:dyDescent="0.15">
      <c r="F630" s="74"/>
    </row>
    <row r="631" spans="6:6" ht="50" customHeight="1" x14ac:dyDescent="0.15">
      <c r="F631" s="74"/>
    </row>
    <row r="632" spans="6:6" ht="50" customHeight="1" x14ac:dyDescent="0.15">
      <c r="F632" s="74"/>
    </row>
    <row r="633" spans="6:6" ht="50" customHeight="1" x14ac:dyDescent="0.15">
      <c r="F633" s="74"/>
    </row>
    <row r="634" spans="6:6" ht="50" customHeight="1" x14ac:dyDescent="0.15">
      <c r="F634" s="74"/>
    </row>
    <row r="635" spans="6:6" ht="50" customHeight="1" x14ac:dyDescent="0.15">
      <c r="F635" s="74"/>
    </row>
    <row r="636" spans="6:6" ht="50" customHeight="1" x14ac:dyDescent="0.15">
      <c r="F636" s="74"/>
    </row>
    <row r="637" spans="6:6" ht="50" customHeight="1" x14ac:dyDescent="0.15">
      <c r="F637" s="74"/>
    </row>
    <row r="638" spans="6:6" ht="50" customHeight="1" x14ac:dyDescent="0.15">
      <c r="F638" s="74"/>
    </row>
    <row r="639" spans="6:6" ht="50" customHeight="1" x14ac:dyDescent="0.15">
      <c r="F639" s="74"/>
    </row>
    <row r="640" spans="6:6" ht="50" customHeight="1" x14ac:dyDescent="0.15">
      <c r="F640" s="74"/>
    </row>
    <row r="641" spans="6:6" ht="50" customHeight="1" x14ac:dyDescent="0.15">
      <c r="F641" s="74"/>
    </row>
    <row r="642" spans="6:6" ht="50" customHeight="1" x14ac:dyDescent="0.15">
      <c r="F642" s="74"/>
    </row>
    <row r="643" spans="6:6" ht="50" customHeight="1" x14ac:dyDescent="0.15">
      <c r="F643" s="74"/>
    </row>
    <row r="644" spans="6:6" ht="50" customHeight="1" x14ac:dyDescent="0.15">
      <c r="F644" s="74"/>
    </row>
    <row r="645" spans="6:6" ht="50" customHeight="1" x14ac:dyDescent="0.15">
      <c r="F645" s="74"/>
    </row>
    <row r="646" spans="6:6" ht="50" customHeight="1" x14ac:dyDescent="0.15">
      <c r="F646" s="74"/>
    </row>
    <row r="647" spans="6:6" ht="50" customHeight="1" x14ac:dyDescent="0.15">
      <c r="F647" s="74"/>
    </row>
    <row r="648" spans="6:6" ht="50" customHeight="1" x14ac:dyDescent="0.15">
      <c r="F648" s="74"/>
    </row>
    <row r="649" spans="6:6" ht="50" customHeight="1" x14ac:dyDescent="0.15">
      <c r="F649" s="75"/>
    </row>
  </sheetData>
  <phoneticPr fontId="8" type="noConversion"/>
  <conditionalFormatting sqref="H3:AA4 H5:J51 I52:J52 H53:J53 I54:J54 H55:J55 I56:J56 H57:J57 I58:J59 G144:J336 B327:E327 G424:L431 F432:L432 A433:L436 A437:D437 F437:L437 A438:L471 G12:G143 H60:J143 K5:AA336 F12:F431 G337:AA423 A328:E339 A340:B341 D340:E341 A342:E432 M424:AA471 A3:G11 A12:E326 A472:AA573">
    <cfRule type="expression" dxfId="11" priority="6">
      <formula>$Q3=0</formula>
    </cfRule>
  </conditionalFormatting>
  <conditionalFormatting sqref="Q3:Q573">
    <cfRule type="cellIs" dxfId="10" priority="11" operator="lessThan">
      <formula>0</formula>
    </cfRule>
    <cfRule type="cellIs" dxfId="9" priority="12" operator="lessThan">
      <formula>0</formula>
    </cfRule>
  </conditionalFormatting>
  <conditionalFormatting sqref="R3:AA573">
    <cfRule type="containsBlanks" dxfId="8" priority="9">
      <formula>LEN(TRIM(R3))=0</formula>
    </cfRule>
  </conditionalFormatting>
  <conditionalFormatting sqref="C340">
    <cfRule type="expression" dxfId="7" priority="257">
      <formula>$Q341=0</formula>
    </cfRule>
  </conditionalFormatting>
  <conditionalFormatting sqref="A3:A573">
    <cfRule type="duplicateValues" dxfId="6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Q237"/>
  <sheetViews>
    <sheetView topLeftCell="A189" zoomScale="88" zoomScaleNormal="150" workbookViewId="0">
      <selection activeCell="G237" sqref="G237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47.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1" width="11.5" style="13" customWidth="1"/>
    <col min="12" max="12" width="10.83203125" style="13"/>
    <col min="13" max="13" width="12.1640625" style="13" customWidth="1"/>
    <col min="14" max="14" width="19.5" customWidth="1"/>
    <col min="17" max="17" width="13.6640625" bestFit="1" customWidth="1"/>
  </cols>
  <sheetData>
    <row r="1" spans="1:17" ht="14" x14ac:dyDescent="0.15">
      <c r="D1" s="27" t="s">
        <v>157</v>
      </c>
      <c r="F1" s="28" t="s">
        <v>157</v>
      </c>
      <c r="G1" s="27" t="s">
        <v>157</v>
      </c>
    </row>
    <row r="2" spans="1:17" ht="28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" t="s">
        <v>1381</v>
      </c>
      <c r="K2" s="12" t="s">
        <v>348</v>
      </c>
      <c r="L2" s="12" t="s">
        <v>47</v>
      </c>
      <c r="M2" s="12" t="s">
        <v>1827</v>
      </c>
      <c r="N2" s="12"/>
      <c r="O2" s="6" t="s">
        <v>1382</v>
      </c>
    </row>
    <row r="3" spans="1:17" ht="14" x14ac:dyDescent="0.15">
      <c r="A3" s="38">
        <v>45017</v>
      </c>
      <c r="B3" s="6" t="s">
        <v>348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K3" s="13">
        <v>0.93</v>
      </c>
      <c r="L3" s="13">
        <f>VENTAS[[#This Row],[Ganancia]]*0.1</f>
        <v>0.93155555555555558</v>
      </c>
      <c r="M3" s="13">
        <f>VENTAS[[#This Row],[Ganancia]]-VENTAS[[#This Row],[Violeta]]-VENTAS[[#This Row],[Adriana]]-VENTAS[[#This Row],[Daylin]]</f>
        <v>7.4539999999999997</v>
      </c>
      <c r="N3" s="13"/>
      <c r="O3" s="6" t="s">
        <v>1342</v>
      </c>
      <c r="P3" s="6">
        <v>15000</v>
      </c>
      <c r="Q3" s="6" t="s">
        <v>1344</v>
      </c>
    </row>
    <row r="4" spans="1:17" ht="14" x14ac:dyDescent="0.15">
      <c r="A4" s="39">
        <v>45017</v>
      </c>
      <c r="B4" s="6" t="s">
        <v>348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K4" s="13">
        <v>1.1299999999999999</v>
      </c>
      <c r="L4" s="13">
        <f>VENTAS[[#This Row],[Ganancia]]*0.1</f>
        <v>1.1313333333333333</v>
      </c>
      <c r="M4" s="13">
        <f>VENTAS[[#This Row],[Ganancia]]-VENTAS[[#This Row],[Violeta]]-VENTAS[[#This Row],[Adriana]]-VENTAS[[#This Row],[Daylin]]</f>
        <v>9.0519999999999996</v>
      </c>
      <c r="N4" s="13"/>
      <c r="O4" s="6" t="s">
        <v>1343</v>
      </c>
      <c r="Q4" s="6" t="s">
        <v>1345</v>
      </c>
    </row>
    <row r="5" spans="1:17" ht="28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L5" s="13">
        <f>VENTAS[[#This Row],[Ganancia]]*0.1</f>
        <v>1.1313333333333333</v>
      </c>
      <c r="M5" s="13">
        <f>VENTAS[[#This Row],[Ganancia]]-VENTAS[[#This Row],[Violeta]]-VENTAS[[#This Row],[Adriana]]-VENTAS[[#This Row],[Daylin]]</f>
        <v>10.181999999999999</v>
      </c>
      <c r="N5" s="13"/>
      <c r="O5" s="6" t="s">
        <v>1829</v>
      </c>
      <c r="P5" s="6" t="s">
        <v>1830</v>
      </c>
      <c r="Q5" s="126">
        <f>10000/195</f>
        <v>51.282051282051285</v>
      </c>
    </row>
    <row r="6" spans="1:17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L6" s="13">
        <f>VENTAS[[#This Row],[Ganancia]]*0.1</f>
        <v>1.1313333333333333</v>
      </c>
      <c r="M6" s="13">
        <f>VENTAS[[#This Row],[Ganancia]]-VENTAS[[#This Row],[Violeta]]-VENTAS[[#This Row],[Adriana]]-VENTAS[[#This Row],[Daylin]]</f>
        <v>10.181999999999999</v>
      </c>
      <c r="N6" s="13"/>
    </row>
    <row r="7" spans="1:17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L7" s="13">
        <f>VENTAS[[#This Row],[Ganancia]]*0.1</f>
        <v>2.1873333333333331</v>
      </c>
      <c r="M7" s="13">
        <f>VENTAS[[#This Row],[Ganancia]]-VENTAS[[#This Row],[Violeta]]-VENTAS[[#This Row],[Adriana]]-VENTAS[[#This Row],[Daylin]]</f>
        <v>19.686</v>
      </c>
      <c r="N7" s="13"/>
    </row>
    <row r="8" spans="1:17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L8" s="13">
        <f>VENTAS[[#This Row],[Ganancia]]*0.1</f>
        <v>1.0936666666666666</v>
      </c>
      <c r="M8" s="13">
        <f>VENTAS[[#This Row],[Ganancia]]-VENTAS[[#This Row],[Violeta]]-VENTAS[[#This Row],[Adriana]]-VENTAS[[#This Row],[Daylin]]</f>
        <v>9.843</v>
      </c>
      <c r="N8" s="13"/>
    </row>
    <row r="9" spans="1:17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L9" s="13">
        <f>VENTAS[[#This Row],[Ganancia]]*0.1</f>
        <v>0.98711111111111105</v>
      </c>
      <c r="M9" s="13">
        <f>VENTAS[[#This Row],[Ganancia]]-VENTAS[[#This Row],[Violeta]]-VENTAS[[#This Row],[Adriana]]-VENTAS[[#This Row],[Daylin]]</f>
        <v>8.8840000000000003</v>
      </c>
      <c r="N9" s="13"/>
    </row>
    <row r="10" spans="1:17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L10" s="13">
        <f>VENTAS[[#This Row],[Ganancia]]*0.1</f>
        <v>1.8042222222222222</v>
      </c>
      <c r="M10" s="13">
        <f>VENTAS[[#This Row],[Ganancia]]-VENTAS[[#This Row],[Violeta]]-VENTAS[[#This Row],[Adriana]]-VENTAS[[#This Row],[Daylin]]</f>
        <v>16.238</v>
      </c>
      <c r="N10" s="13"/>
    </row>
    <row r="11" spans="1:17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L11" s="13">
        <f>VENTAS[[#This Row],[Ganancia]]*0.1</f>
        <v>0.90833333333333344</v>
      </c>
      <c r="M11" s="13">
        <f>VENTAS[[#This Row],[Ganancia]]-VENTAS[[#This Row],[Violeta]]-VENTAS[[#This Row],[Adriana]]-VENTAS[[#This Row],[Daylin]]</f>
        <v>8.1750000000000007</v>
      </c>
      <c r="N11" s="13"/>
    </row>
    <row r="12" spans="1:17" ht="14" x14ac:dyDescent="0.15">
      <c r="A12" s="39">
        <v>45017</v>
      </c>
      <c r="D12" s="6" t="s">
        <v>1406</v>
      </c>
      <c r="E12" t="str">
        <f>IFERROR(VLOOKUP(VENTAS[[#This Row],[Code]],INVENTARIO[],5,FALSE),"-")</f>
        <v xml:space="preserve">Pareo Falda </v>
      </c>
      <c r="F12" s="4">
        <v>1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3.6627777777777775</v>
      </c>
      <c r="L12" s="13">
        <f>VENTAS[[#This Row],[Ganancia]]*0.1</f>
        <v>0.36627777777777776</v>
      </c>
      <c r="M12" s="13">
        <f>VENTAS[[#This Row],[Ganancia]]-VENTAS[[#This Row],[Violeta]]-VENTAS[[#This Row],[Adriana]]-VENTAS[[#This Row],[Daylin]]</f>
        <v>3.2964999999999995</v>
      </c>
      <c r="N12" s="13"/>
    </row>
    <row r="13" spans="1:17" ht="14" x14ac:dyDescent="0.15">
      <c r="A13" s="38">
        <v>45017</v>
      </c>
      <c r="D13" s="6" t="s">
        <v>1408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L13" s="13">
        <f>VENTAS[[#This Row],[Ganancia]]*0.1</f>
        <v>0.54388888888888898</v>
      </c>
      <c r="M13" s="13">
        <f>VENTAS[[#This Row],[Ganancia]]-VENTAS[[#This Row],[Violeta]]-VENTAS[[#This Row],[Adriana]]-VENTAS[[#This Row],[Daylin]]</f>
        <v>4.8950000000000014</v>
      </c>
      <c r="N13" s="13"/>
    </row>
    <row r="14" spans="1:17" ht="14" x14ac:dyDescent="0.15">
      <c r="A14" s="39">
        <v>45017</v>
      </c>
      <c r="D14" s="6" t="s">
        <v>395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L14" s="13">
        <f>VENTAS[[#This Row],[Ganancia]]*0.1</f>
        <v>0.49366666666666675</v>
      </c>
      <c r="M14" s="13">
        <f>VENTAS[[#This Row],[Ganancia]]-VENTAS[[#This Row],[Violeta]]-VENTAS[[#This Row],[Adriana]]-VENTAS[[#This Row],[Daylin]]</f>
        <v>4.4430000000000005</v>
      </c>
      <c r="N14" s="13"/>
    </row>
    <row r="15" spans="1:17" ht="14" x14ac:dyDescent="0.15">
      <c r="A15" s="38">
        <v>45017</v>
      </c>
      <c r="D15" s="6" t="s">
        <v>397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L15" s="13">
        <f>VENTAS[[#This Row],[Ganancia]]*0.1</f>
        <v>0.49366666666666675</v>
      </c>
      <c r="M15" s="13">
        <f>VENTAS[[#This Row],[Ganancia]]-VENTAS[[#This Row],[Violeta]]-VENTAS[[#This Row],[Adriana]]-VENTAS[[#This Row],[Daylin]]</f>
        <v>4.4430000000000005</v>
      </c>
      <c r="N15" s="13"/>
    </row>
    <row r="16" spans="1:17" ht="14" x14ac:dyDescent="0.15">
      <c r="A16" s="39">
        <v>45017</v>
      </c>
      <c r="D16" s="6" t="s">
        <v>1547</v>
      </c>
      <c r="E16" t="str">
        <f>IFERROR(VLOOKUP(VENTAS[[#This Row],[Code]],INVENTARIO[],5,FALSE),"-")</f>
        <v>Bañador bikini de manga raglán con cordón floral</v>
      </c>
      <c r="F16" s="4">
        <v>1</v>
      </c>
      <c r="G16" s="13">
        <v>25</v>
      </c>
      <c r="H16" s="13">
        <f>IFERROR(VLOOKUP(VENTAS[[#This Row],[Code]],INVENTARIO[],24,FALSE),"-")</f>
        <v>19.794444444444444</v>
      </c>
      <c r="I16" s="13">
        <f>(VENTAS[[#This Row],[Precio Venta]]-VENTAS[[#This Row],[Costo]])*VENTAS[[#This Row],[Cantidad]]</f>
        <v>5.2055555555555557</v>
      </c>
      <c r="L16" s="13">
        <f>VENTAS[[#This Row],[Ganancia]]*0.1</f>
        <v>0.52055555555555555</v>
      </c>
      <c r="M16" s="13">
        <f>VENTAS[[#This Row],[Ganancia]]-VENTAS[[#This Row],[Violeta]]-VENTAS[[#This Row],[Adriana]]-VENTAS[[#This Row],[Daylin]]</f>
        <v>4.6850000000000005</v>
      </c>
      <c r="N16" s="13"/>
    </row>
    <row r="17" spans="1:14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L17" s="13">
        <f>VENTAS[[#This Row],[Ganancia]]*0.1</f>
        <v>0.90211111111111109</v>
      </c>
      <c r="M17" s="13">
        <f>VENTAS[[#This Row],[Ganancia]]-VENTAS[[#This Row],[Violeta]]-VENTAS[[#This Row],[Adriana]]-VENTAS[[#This Row],[Daylin]]</f>
        <v>8.1189999999999998</v>
      </c>
      <c r="N17" s="13"/>
    </row>
    <row r="18" spans="1:14" ht="14" x14ac:dyDescent="0.15">
      <c r="A18" s="39">
        <v>45017</v>
      </c>
      <c r="D18" s="6" t="s">
        <v>1547</v>
      </c>
      <c r="E18" t="str">
        <f>IFERROR(VLOOKUP(VENTAS[[#This Row],[Code]],INVENTARIO[],5,FALSE),"-")</f>
        <v>Bañador bikini de manga raglán con cordón floral</v>
      </c>
      <c r="F18" s="4">
        <v>1</v>
      </c>
      <c r="G18" s="13">
        <v>25</v>
      </c>
      <c r="H18" s="13">
        <f>IFERROR(VLOOKUP(VENTAS[[#This Row],[Code]],INVENTARIO[],24,FALSE),"-")</f>
        <v>19.794444444444444</v>
      </c>
      <c r="I18" s="13">
        <f>(VENTAS[[#This Row],[Precio Venta]]-VENTAS[[#This Row],[Costo]])*VENTAS[[#This Row],[Cantidad]]</f>
        <v>5.2055555555555557</v>
      </c>
      <c r="L18" s="13">
        <f>VENTAS[[#This Row],[Ganancia]]*0.1</f>
        <v>0.52055555555555555</v>
      </c>
      <c r="M18" s="13">
        <f>VENTAS[[#This Row],[Ganancia]]-VENTAS[[#This Row],[Violeta]]-VENTAS[[#This Row],[Adriana]]-VENTAS[[#This Row],[Daylin]]</f>
        <v>4.6850000000000005</v>
      </c>
      <c r="N18" s="13"/>
    </row>
    <row r="19" spans="1:14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L19" s="13">
        <f>VENTAS[[#This Row],[Ganancia]]*0.1</f>
        <v>0.69688888888888911</v>
      </c>
      <c r="M19" s="13">
        <f>VENTAS[[#This Row],[Ganancia]]-VENTAS[[#This Row],[Violeta]]-VENTAS[[#This Row],[Adriana]]-VENTAS[[#This Row],[Daylin]]</f>
        <v>6.272000000000002</v>
      </c>
      <c r="N19" s="13"/>
    </row>
    <row r="20" spans="1:14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L20" s="13">
        <f>VENTAS[[#This Row],[Ganancia]]*0.1</f>
        <v>0.8312222222222222</v>
      </c>
      <c r="M20" s="13">
        <f>VENTAS[[#This Row],[Ganancia]]-VENTAS[[#This Row],[Violeta]]-VENTAS[[#This Row],[Adriana]]-VENTAS[[#This Row],[Daylin]]</f>
        <v>7.480999999999999</v>
      </c>
      <c r="N20" s="13"/>
    </row>
    <row r="21" spans="1:14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L21" s="13">
        <f>VENTAS[[#This Row],[Ganancia]]*0.1</f>
        <v>0.82272222222222213</v>
      </c>
      <c r="M21" s="13">
        <f>VENTAS[[#This Row],[Ganancia]]-VENTAS[[#This Row],[Violeta]]-VENTAS[[#This Row],[Adriana]]-VENTAS[[#This Row],[Daylin]]</f>
        <v>7.4044999999999987</v>
      </c>
      <c r="N21" s="13"/>
    </row>
    <row r="22" spans="1:14" ht="14" x14ac:dyDescent="0.15">
      <c r="A22" s="38">
        <v>45017</v>
      </c>
      <c r="D22" s="6" t="s">
        <v>369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L22" s="13">
        <f>VENTAS[[#This Row],[Ganancia]]*0.1</f>
        <v>0.74494444444444463</v>
      </c>
      <c r="M22" s="13">
        <f>VENTAS[[#This Row],[Ganancia]]-VENTAS[[#This Row],[Violeta]]-VENTAS[[#This Row],[Adriana]]-VENTAS[[#This Row],[Daylin]]</f>
        <v>6.7045000000000012</v>
      </c>
      <c r="N22" s="13"/>
    </row>
    <row r="23" spans="1:14" ht="14" x14ac:dyDescent="0.15">
      <c r="A23" s="39">
        <v>45017</v>
      </c>
      <c r="D23" s="6" t="s">
        <v>1438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L23" s="13">
        <f>VENTAS[[#This Row],[Ganancia]]*0.1</f>
        <v>1.1313333333333333</v>
      </c>
      <c r="M23" s="13">
        <f>VENTAS[[#This Row],[Ganancia]]-VENTAS[[#This Row],[Violeta]]-VENTAS[[#This Row],[Adriana]]-VENTAS[[#This Row],[Daylin]]</f>
        <v>10.181999999999999</v>
      </c>
      <c r="N23" s="13"/>
    </row>
    <row r="24" spans="1:14" ht="14" x14ac:dyDescent="0.15">
      <c r="A24" s="39">
        <v>45017</v>
      </c>
      <c r="D24" s="6" t="s">
        <v>1438</v>
      </c>
      <c r="E24" t="str">
        <f>IFERROR(VLOOKUP(VENTAS[[#This Row],[Code]],INVENTARIO[],5,FALSE),"-")</f>
        <v>Jeans de pierna recta desgarro</v>
      </c>
      <c r="F24" s="4">
        <v>1</v>
      </c>
      <c r="G24" s="13">
        <v>22</v>
      </c>
      <c r="H24" s="13">
        <f>IFERROR(VLOOKUP(VENTAS[[#This Row],[Code]],INVENTARIO[],24,FALSE),"-")</f>
        <v>18.686666666666667</v>
      </c>
      <c r="I24" s="13">
        <f>(VENTAS[[#This Row],[Precio Venta]]-VENTAS[[#This Row],[Costo]])*VENTAS[[#This Row],[Cantidad]]</f>
        <v>3.3133333333333326</v>
      </c>
      <c r="L24" s="13">
        <f>VENTAS[[#This Row],[Ganancia]]*0.1</f>
        <v>0.33133333333333326</v>
      </c>
      <c r="M24" s="13">
        <f>VENTAS[[#This Row],[Ganancia]]-VENTAS[[#This Row],[Violeta]]-VENTAS[[#This Row],[Adriana]]-VENTAS[[#This Row],[Daylin]]</f>
        <v>2.9819999999999993</v>
      </c>
      <c r="N24" s="13"/>
    </row>
    <row r="25" spans="1:14" ht="28" x14ac:dyDescent="0.15">
      <c r="A25" s="38">
        <v>45017</v>
      </c>
      <c r="D25" s="6" t="s">
        <v>373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L25" s="13">
        <f>VENTAS[[#This Row],[Ganancia]]*0.1</f>
        <v>1.7222222222222223</v>
      </c>
      <c r="M25" s="13">
        <f>VENTAS[[#This Row],[Ganancia]]-VENTAS[[#This Row],[Violeta]]-VENTAS[[#This Row],[Adriana]]-VENTAS[[#This Row],[Daylin]]</f>
        <v>15.5</v>
      </c>
      <c r="N25" s="13"/>
    </row>
    <row r="26" spans="1:14" ht="28" x14ac:dyDescent="0.15">
      <c r="A26" s="39">
        <v>45017</v>
      </c>
      <c r="D26" s="6" t="s">
        <v>374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L26" s="13">
        <f>VENTAS[[#This Row],[Ganancia]]*0.1</f>
        <v>1.7222222222222223</v>
      </c>
      <c r="M26" s="13">
        <f>VENTAS[[#This Row],[Ganancia]]-VENTAS[[#This Row],[Violeta]]-VENTAS[[#This Row],[Adriana]]-VENTAS[[#This Row],[Daylin]]</f>
        <v>15.5</v>
      </c>
      <c r="N26" s="13"/>
    </row>
    <row r="27" spans="1:14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L27" s="13">
        <f>VENTAS[[#This Row],[Ganancia]]*0.1</f>
        <v>2.2333333333333334</v>
      </c>
      <c r="M27" s="13">
        <f>VENTAS[[#This Row],[Ganancia]]-VENTAS[[#This Row],[Violeta]]-VENTAS[[#This Row],[Adriana]]-VENTAS[[#This Row],[Daylin]]</f>
        <v>20.099999999999998</v>
      </c>
      <c r="N27" s="13"/>
    </row>
    <row r="28" spans="1:14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L28" s="13">
        <f>VENTAS[[#This Row],[Ganancia]]*0.1</f>
        <v>3.35</v>
      </c>
      <c r="M28" s="13">
        <f>VENTAS[[#This Row],[Ganancia]]-VENTAS[[#This Row],[Violeta]]-VENTAS[[#This Row],[Adriana]]-VENTAS[[#This Row],[Daylin]]</f>
        <v>30.15</v>
      </c>
      <c r="N28" s="13"/>
    </row>
    <row r="29" spans="1:14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L29" s="13">
        <f>VENTAS[[#This Row],[Ganancia]]*0.1</f>
        <v>3.35</v>
      </c>
      <c r="M29" s="13">
        <f>VENTAS[[#This Row],[Ganancia]]-VENTAS[[#This Row],[Violeta]]-VENTAS[[#This Row],[Adriana]]-VENTAS[[#This Row],[Daylin]]</f>
        <v>30.15</v>
      </c>
      <c r="N29" s="13"/>
    </row>
    <row r="30" spans="1:14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L30" s="13">
        <f>VENTAS[[#This Row],[Ganancia]]*0.1</f>
        <v>2.3166666666666669</v>
      </c>
      <c r="M30" s="13">
        <f>VENTAS[[#This Row],[Ganancia]]-VENTAS[[#This Row],[Violeta]]-VENTAS[[#This Row],[Adriana]]-VENTAS[[#This Row],[Daylin]]</f>
        <v>20.85</v>
      </c>
      <c r="N30" s="13"/>
    </row>
    <row r="31" spans="1:14" ht="14" x14ac:dyDescent="0.15">
      <c r="A31" s="38">
        <v>45017</v>
      </c>
      <c r="D31" s="6" t="s">
        <v>1547</v>
      </c>
      <c r="E31" t="str">
        <f>IFERROR(VLOOKUP(VENTAS[[#This Row],[Code]],INVENTARIO[],5,FALSE),"-")</f>
        <v>Bañador bikini de manga raglán con cordón floral</v>
      </c>
      <c r="F31" s="4">
        <v>1</v>
      </c>
      <c r="G31" s="13">
        <v>25</v>
      </c>
      <c r="H31" s="13">
        <f>IFERROR(VLOOKUP(VENTAS[[#This Row],[Code]],INVENTARIO[],24,FALSE),"-")</f>
        <v>19.794444444444444</v>
      </c>
      <c r="I31" s="13">
        <f>(VENTAS[[#This Row],[Precio Venta]]-VENTAS[[#This Row],[Costo]])*VENTAS[[#This Row],[Cantidad]]</f>
        <v>5.2055555555555557</v>
      </c>
      <c r="L31" s="13">
        <f>VENTAS[[#This Row],[Ganancia]]*0.1</f>
        <v>0.52055555555555555</v>
      </c>
      <c r="M31" s="13">
        <f>VENTAS[[#This Row],[Ganancia]]-VENTAS[[#This Row],[Violeta]]-VENTAS[[#This Row],[Adriana]]-VENTAS[[#This Row],[Daylin]]</f>
        <v>4.6850000000000005</v>
      </c>
      <c r="N31" s="13"/>
    </row>
    <row r="32" spans="1:14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L32" s="13">
        <f>VENTAS[[#This Row],[Ganancia]]*0.1</f>
        <v>2.3166666666666669</v>
      </c>
      <c r="M32" s="13">
        <f>VENTAS[[#This Row],[Ganancia]]-VENTAS[[#This Row],[Violeta]]-VENTAS[[#This Row],[Adriana]]-VENTAS[[#This Row],[Daylin]]</f>
        <v>20.85</v>
      </c>
      <c r="N32" s="13"/>
    </row>
    <row r="33" spans="1:14" ht="14" x14ac:dyDescent="0.15">
      <c r="A33" s="39">
        <v>45017</v>
      </c>
      <c r="D33" s="6" t="s">
        <v>1535</v>
      </c>
      <c r="E33" t="str">
        <f>IFERROR(VLOOKUP(VENTAS[[#This Row],[Code]],INVENTARIO[],5,FALSE),"-")</f>
        <v>Bikini tropical con estampado de hoja</v>
      </c>
      <c r="F33" s="4">
        <v>1</v>
      </c>
      <c r="G33" s="13">
        <v>25</v>
      </c>
      <c r="H33" s="13">
        <f>IFERROR(VLOOKUP(VENTAS[[#This Row],[Code]],INVENTARIO[],24,FALSE),"-")</f>
        <v>13.388888888888889</v>
      </c>
      <c r="I33" s="13">
        <f>(VENTAS[[#This Row],[Precio Venta]]-VENTAS[[#This Row],[Costo]])*VENTAS[[#This Row],[Cantidad]]</f>
        <v>11.611111111111111</v>
      </c>
      <c r="L33" s="13">
        <f>VENTAS[[#This Row],[Ganancia]]*0.1</f>
        <v>1.1611111111111112</v>
      </c>
      <c r="M33" s="13">
        <f>VENTAS[[#This Row],[Ganancia]]-VENTAS[[#This Row],[Violeta]]-VENTAS[[#This Row],[Adriana]]-VENTAS[[#This Row],[Daylin]]</f>
        <v>10.45</v>
      </c>
      <c r="N33" s="13"/>
    </row>
    <row r="34" spans="1:14" ht="14" x14ac:dyDescent="0.15">
      <c r="A34" s="39">
        <v>45017</v>
      </c>
      <c r="D34" s="6" t="s">
        <v>1534</v>
      </c>
      <c r="E34" t="str">
        <f>IFERROR(VLOOKUP(VENTAS[[#This Row],[Code]],INVENTARIO[],5,FALSE),"-")</f>
        <v>Bikini halter con estampado floral</v>
      </c>
      <c r="F34" s="4">
        <v>1</v>
      </c>
      <c r="G34" s="13">
        <v>25</v>
      </c>
      <c r="H34" s="13">
        <f>IFERROR(VLOOKUP(VENTAS[[#This Row],[Code]],INVENTARIO[],24,FALSE),"-")</f>
        <v>13.944444444444445</v>
      </c>
      <c r="I34" s="13">
        <f>(VENTAS[[#This Row],[Precio Venta]]-VENTAS[[#This Row],[Costo]])*VENTAS[[#This Row],[Cantidad]]</f>
        <v>11.055555555555555</v>
      </c>
      <c r="L34" s="13">
        <f>VENTAS[[#This Row],[Ganancia]]*0.1</f>
        <v>1.1055555555555556</v>
      </c>
      <c r="M34" s="13">
        <f>VENTAS[[#This Row],[Ganancia]]-VENTAS[[#This Row],[Violeta]]-VENTAS[[#This Row],[Adriana]]-VENTAS[[#This Row],[Daylin]]</f>
        <v>9.9499999999999993</v>
      </c>
      <c r="N34" s="13"/>
    </row>
    <row r="35" spans="1:14" ht="14" x14ac:dyDescent="0.15">
      <c r="A35" s="39">
        <v>45017</v>
      </c>
      <c r="D35" s="6" t="s">
        <v>377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L35" s="13">
        <f>VENTAS[[#This Row],[Ganancia]]*0.1</f>
        <v>1.0797777777777779</v>
      </c>
      <c r="M35" s="13">
        <f>VENTAS[[#This Row],[Ganancia]]-VENTAS[[#This Row],[Violeta]]-VENTAS[[#This Row],[Adriana]]-VENTAS[[#This Row],[Daylin]]</f>
        <v>9.718</v>
      </c>
      <c r="N35" s="13"/>
    </row>
    <row r="36" spans="1:14" ht="28" x14ac:dyDescent="0.15">
      <c r="A36" s="39">
        <v>45017</v>
      </c>
      <c r="D36" s="6" t="s">
        <v>378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L36" s="13">
        <f>VENTAS[[#This Row],[Ganancia]]*0.1</f>
        <v>1.0597222222222222</v>
      </c>
      <c r="M36" s="13">
        <f>VENTAS[[#This Row],[Ganancia]]-VENTAS[[#This Row],[Violeta]]-VENTAS[[#This Row],[Adriana]]-VENTAS[[#This Row],[Daylin]]</f>
        <v>9.5374999999999996</v>
      </c>
      <c r="N36" s="13"/>
    </row>
    <row r="37" spans="1:14" ht="28" x14ac:dyDescent="0.15">
      <c r="A37" s="39">
        <v>45017</v>
      </c>
      <c r="D37" s="6" t="s">
        <v>264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L37" s="13">
        <f>VENTAS[[#This Row],[Ganancia]]*0.1</f>
        <v>0.77394444444444455</v>
      </c>
      <c r="M37" s="13">
        <f>VENTAS[[#This Row],[Ganancia]]-VENTAS[[#This Row],[Violeta]]-VENTAS[[#This Row],[Adriana]]-VENTAS[[#This Row],[Daylin]]</f>
        <v>6.9655000000000005</v>
      </c>
      <c r="N37" s="13"/>
    </row>
    <row r="38" spans="1:14" ht="14" x14ac:dyDescent="0.15">
      <c r="A38" s="39">
        <v>45017</v>
      </c>
      <c r="D38" s="6" t="s">
        <v>379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L38" s="13">
        <f>VENTAS[[#This Row],[Ganancia]]*0.1</f>
        <v>1.0998888888888889</v>
      </c>
      <c r="M38" s="13">
        <f>VENTAS[[#This Row],[Ganancia]]-VENTAS[[#This Row],[Violeta]]-VENTAS[[#This Row],[Adriana]]-VENTAS[[#This Row],[Daylin]]</f>
        <v>9.8989999999999991</v>
      </c>
      <c r="N38" s="13"/>
    </row>
    <row r="39" spans="1:14" ht="14" x14ac:dyDescent="0.15">
      <c r="A39" s="39">
        <v>45017</v>
      </c>
      <c r="D39" s="6" t="s">
        <v>1560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L39" s="13">
        <f>VENTAS[[#This Row],[Ganancia]]*0.1</f>
        <v>0.60555555555555562</v>
      </c>
      <c r="M39" s="13">
        <f>VENTAS[[#This Row],[Ganancia]]-VENTAS[[#This Row],[Violeta]]-VENTAS[[#This Row],[Adriana]]-VENTAS[[#This Row],[Daylin]]</f>
        <v>5.4499999999999993</v>
      </c>
      <c r="N39" s="13"/>
    </row>
    <row r="40" spans="1:14" ht="14" x14ac:dyDescent="0.15">
      <c r="A40" s="39">
        <v>45017</v>
      </c>
      <c r="D40" s="6" t="s">
        <v>311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L40" s="13">
        <f>VENTAS[[#This Row],[Ganancia]]*0.1</f>
        <v>0.48694444444444446</v>
      </c>
      <c r="M40" s="13">
        <f>VENTAS[[#This Row],[Ganancia]]-VENTAS[[#This Row],[Violeta]]-VENTAS[[#This Row],[Adriana]]-VENTAS[[#This Row],[Daylin]]</f>
        <v>4.3825000000000003</v>
      </c>
      <c r="N40" s="13"/>
    </row>
    <row r="41" spans="1:14" ht="14" x14ac:dyDescent="0.15">
      <c r="A41" s="39">
        <v>45017</v>
      </c>
      <c r="B41" s="6"/>
      <c r="D41" s="6" t="s">
        <v>311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L41" s="13">
        <f>VENTAS[[#This Row],[Ganancia]]*0.1</f>
        <v>0.48694444444444446</v>
      </c>
      <c r="M41" s="13">
        <f>VENTAS[[#This Row],[Ganancia]]-VENTAS[[#This Row],[Violeta]]-VENTAS[[#This Row],[Adriana]]-VENTAS[[#This Row],[Daylin]]</f>
        <v>4.3825000000000003</v>
      </c>
      <c r="N41" s="13"/>
    </row>
    <row r="42" spans="1:14" ht="14" x14ac:dyDescent="0.15">
      <c r="A42" s="39">
        <v>45017</v>
      </c>
      <c r="D42" s="6" t="s">
        <v>383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L42" s="13">
        <f>VENTAS[[#This Row],[Ganancia]]*0.1</f>
        <v>0.95194444444444459</v>
      </c>
      <c r="M42" s="13">
        <f>VENTAS[[#This Row],[Ganancia]]-VENTAS[[#This Row],[Violeta]]-VENTAS[[#This Row],[Adriana]]-VENTAS[[#This Row],[Daylin]]</f>
        <v>8.5675000000000008</v>
      </c>
      <c r="N42" s="13"/>
    </row>
    <row r="43" spans="1:14" ht="28" x14ac:dyDescent="0.15">
      <c r="A43" s="39">
        <v>45017</v>
      </c>
      <c r="D43" s="6" t="s">
        <v>407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L43" s="13">
        <f>VENTAS[[#This Row],[Ganancia]]*0.1</f>
        <v>1.6888888888888887</v>
      </c>
      <c r="M43" s="13">
        <f>VENTAS[[#This Row],[Ganancia]]-VENTAS[[#This Row],[Violeta]]-VENTAS[[#This Row],[Adriana]]-VENTAS[[#This Row],[Daylin]]</f>
        <v>15.199999999999998</v>
      </c>
      <c r="N43" s="13"/>
    </row>
    <row r="44" spans="1:14" ht="14" x14ac:dyDescent="0.15">
      <c r="A44" s="39">
        <v>45017</v>
      </c>
      <c r="D44" s="6" t="s">
        <v>1564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L44" s="13">
        <f>VENTAS[[#This Row],[Ganancia]]*0.1</f>
        <v>0.84444444444444433</v>
      </c>
      <c r="M44" s="13">
        <f>VENTAS[[#This Row],[Ganancia]]-VENTAS[[#This Row],[Violeta]]-VENTAS[[#This Row],[Adriana]]-VENTAS[[#This Row],[Daylin]]</f>
        <v>7.5999999999999988</v>
      </c>
      <c r="N44" s="13"/>
    </row>
    <row r="45" spans="1:14" ht="28" x14ac:dyDescent="0.15">
      <c r="A45" s="39">
        <v>45017</v>
      </c>
      <c r="D45" s="6" t="s">
        <v>409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L45" s="13">
        <f>VENTAS[[#This Row],[Ganancia]]*0.1</f>
        <v>1.7911111111111113</v>
      </c>
      <c r="M45" s="13">
        <f>VENTAS[[#This Row],[Ganancia]]-VENTAS[[#This Row],[Violeta]]-VENTAS[[#This Row],[Adriana]]-VENTAS[[#This Row],[Daylin]]</f>
        <v>16.12</v>
      </c>
      <c r="N45" s="13"/>
    </row>
    <row r="46" spans="1:14" ht="14" x14ac:dyDescent="0.15">
      <c r="A46" s="39">
        <v>45017</v>
      </c>
      <c r="D46" s="6" t="s">
        <v>1576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L46" s="13">
        <f>VENTAS[[#This Row],[Ganancia]]*0.1</f>
        <v>0.41694444444444445</v>
      </c>
      <c r="M46" s="13">
        <f>VENTAS[[#This Row],[Ganancia]]-VENTAS[[#This Row],[Violeta]]-VENTAS[[#This Row],[Adriana]]-VENTAS[[#This Row],[Daylin]]</f>
        <v>3.7524999999999999</v>
      </c>
      <c r="N46" s="13"/>
    </row>
    <row r="47" spans="1:14" ht="28" x14ac:dyDescent="0.15">
      <c r="A47" s="39">
        <v>45017</v>
      </c>
      <c r="D47" s="6" t="s">
        <v>345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L47" s="13">
        <f>VENTAS[[#This Row],[Ganancia]]*0.1</f>
        <v>1.2077777777777781</v>
      </c>
      <c r="M47" s="13">
        <f>VENTAS[[#This Row],[Ganancia]]-VENTAS[[#This Row],[Violeta]]-VENTAS[[#This Row],[Adriana]]-VENTAS[[#This Row],[Daylin]]</f>
        <v>10.870000000000001</v>
      </c>
      <c r="N47" s="13"/>
    </row>
    <row r="48" spans="1:14" ht="28" x14ac:dyDescent="0.15">
      <c r="A48" s="39">
        <v>45017</v>
      </c>
      <c r="D48" s="6" t="s">
        <v>387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L48" s="13">
        <f>VENTAS[[#This Row],[Ganancia]]*0.1</f>
        <v>0.64777777777777779</v>
      </c>
      <c r="M48" s="13">
        <f>VENTAS[[#This Row],[Ganancia]]-VENTAS[[#This Row],[Violeta]]-VENTAS[[#This Row],[Adriana]]-VENTAS[[#This Row],[Daylin]]</f>
        <v>5.83</v>
      </c>
      <c r="N48" s="13"/>
    </row>
    <row r="49" spans="1:14" ht="14" x14ac:dyDescent="0.15">
      <c r="A49" s="39">
        <v>45017</v>
      </c>
      <c r="B49" s="6" t="s">
        <v>349</v>
      </c>
      <c r="D49" s="6" t="s">
        <v>346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L49" s="13">
        <v>0</v>
      </c>
      <c r="M49" s="13">
        <f>VENTAS[[#This Row],[Ganancia]]-VENTAS[[#This Row],[Violeta]]-VENTAS[[#This Row],[Adriana]]-VENTAS[[#This Row],[Daylin]]</f>
        <v>12.213888888888889</v>
      </c>
      <c r="N49" s="13"/>
    </row>
    <row r="50" spans="1:14" ht="14" x14ac:dyDescent="0.15">
      <c r="A50" s="39">
        <v>45017</v>
      </c>
      <c r="D50" s="6" t="s">
        <v>389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L50" s="13">
        <f>VENTAS[[#This Row],[Ganancia]]*0.1</f>
        <v>0.71105555555555533</v>
      </c>
      <c r="M50" s="13">
        <f>VENTAS[[#This Row],[Ganancia]]-VENTAS[[#This Row],[Violeta]]-VENTAS[[#This Row],[Adriana]]-VENTAS[[#This Row],[Daylin]]</f>
        <v>6.399499999999998</v>
      </c>
      <c r="N50" s="13"/>
    </row>
    <row r="51" spans="1:14" ht="14" x14ac:dyDescent="0.15">
      <c r="A51" s="39">
        <v>45017</v>
      </c>
      <c r="B51" s="6"/>
      <c r="D51" s="6" t="s">
        <v>269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L51" s="13">
        <f>VENTAS[[#This Row],[Ganancia]]*0.1</f>
        <v>1.2833333333333337</v>
      </c>
      <c r="M51" s="13">
        <f>VENTAS[[#This Row],[Ganancia]]-VENTAS[[#This Row],[Violeta]]-VENTAS[[#This Row],[Adriana]]-VENTAS[[#This Row],[Daylin]]</f>
        <v>11.550000000000002</v>
      </c>
      <c r="N51" s="13"/>
    </row>
    <row r="52" spans="1:14" ht="14" x14ac:dyDescent="0.15">
      <c r="A52" s="39"/>
      <c r="B52" s="6" t="s">
        <v>349</v>
      </c>
      <c r="D52" s="6" t="s">
        <v>270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L52" s="13">
        <v>0</v>
      </c>
      <c r="M52" s="13">
        <f>VENTAS[[#This Row],[Ganancia]]-VENTAS[[#This Row],[Violeta]]-VENTAS[[#This Row],[Adriana]]-VENTAS[[#This Row],[Daylin]]</f>
        <v>27.833333333333336</v>
      </c>
      <c r="N52" s="13"/>
    </row>
    <row r="53" spans="1:14" ht="14" x14ac:dyDescent="0.15">
      <c r="A53" s="39"/>
      <c r="B53" s="6" t="s">
        <v>349</v>
      </c>
      <c r="D53" s="6" t="s">
        <v>303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L53" s="13">
        <v>0</v>
      </c>
      <c r="M53" s="13">
        <f>VENTAS[[#This Row],[Ganancia]]-VENTAS[[#This Row],[Violeta]]-VENTAS[[#This Row],[Adriana]]-VENTAS[[#This Row],[Daylin]]</f>
        <v>17.111111111111114</v>
      </c>
      <c r="N53" s="13"/>
    </row>
    <row r="54" spans="1:14" ht="14" x14ac:dyDescent="0.15">
      <c r="A54" s="39"/>
      <c r="B54" s="6" t="s">
        <v>349</v>
      </c>
      <c r="D54" s="6" t="s">
        <v>304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L54" s="13">
        <v>0</v>
      </c>
      <c r="M54" s="13">
        <f>VENTAS[[#This Row],[Ganancia]]-VENTAS[[#This Row],[Violeta]]-VENTAS[[#This Row],[Adriana]]-VENTAS[[#This Row],[Daylin]]</f>
        <v>37.111111111111114</v>
      </c>
      <c r="N54" s="13"/>
    </row>
    <row r="55" spans="1:14" ht="28" x14ac:dyDescent="0.15">
      <c r="A55" s="39"/>
      <c r="B55" s="6" t="s">
        <v>349</v>
      </c>
      <c r="D55" s="6" t="s">
        <v>302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L55" s="13">
        <v>0</v>
      </c>
      <c r="M55" s="13">
        <f>VENTAS[[#This Row],[Ganancia]]-VENTAS[[#This Row],[Violeta]]-VENTAS[[#This Row],[Adriana]]-VENTAS[[#This Row],[Daylin]]</f>
        <v>37.111111111111114</v>
      </c>
      <c r="N55" s="13"/>
    </row>
    <row r="56" spans="1:14" ht="28" x14ac:dyDescent="0.15">
      <c r="A56" s="39"/>
      <c r="B56" s="6" t="s">
        <v>349</v>
      </c>
      <c r="D56" s="6" t="s">
        <v>301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L56" s="13">
        <v>0</v>
      </c>
      <c r="M56" s="13">
        <f>VENTAS[[#This Row],[Ganancia]]-VENTAS[[#This Row],[Violeta]]-VENTAS[[#This Row],[Adriana]]-VENTAS[[#This Row],[Daylin]]</f>
        <v>37.111111111111114</v>
      </c>
      <c r="N56" s="13"/>
    </row>
    <row r="57" spans="1:14" ht="28" x14ac:dyDescent="0.15">
      <c r="A57" s="39"/>
      <c r="B57" s="6" t="s">
        <v>349</v>
      </c>
      <c r="D57" s="6" t="s">
        <v>300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L57" s="13">
        <v>0</v>
      </c>
      <c r="M57" s="13">
        <f>VENTAS[[#This Row],[Ganancia]]-VENTAS[[#This Row],[Violeta]]-VENTAS[[#This Row],[Adriana]]-VENTAS[[#This Row],[Daylin]]</f>
        <v>37.111111111111114</v>
      </c>
      <c r="N57" s="13"/>
    </row>
    <row r="58" spans="1:14" ht="28" x14ac:dyDescent="0.15">
      <c r="A58" s="39"/>
      <c r="B58" s="6" t="s">
        <v>349</v>
      </c>
      <c r="D58" s="6" t="s">
        <v>299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L58" s="13">
        <v>0</v>
      </c>
      <c r="M58" s="13">
        <f>VENTAS[[#This Row],[Ganancia]]-VENTAS[[#This Row],[Violeta]]-VENTAS[[#This Row],[Adriana]]-VENTAS[[#This Row],[Daylin]]</f>
        <v>37.111111111111114</v>
      </c>
      <c r="N58" s="13"/>
    </row>
    <row r="59" spans="1:14" ht="14" x14ac:dyDescent="0.15">
      <c r="A59" s="39">
        <v>45017</v>
      </c>
      <c r="B59" s="6"/>
      <c r="D59" s="6" t="s">
        <v>297</v>
      </c>
      <c r="E59" t="str">
        <f>IFERROR(VLOOKUP(VENTAS[[#This Row],[Code]],INVENTARIO[],5,FALSE),"-")</f>
        <v>-</v>
      </c>
      <c r="F59" s="4">
        <v>1</v>
      </c>
      <c r="G59" s="13">
        <v>15</v>
      </c>
      <c r="H59" s="13" t="str">
        <f>IFERROR(VLOOKUP(VENTAS[[#This Row],[Code]],INVENTARIO[],24,FALSE),"-")</f>
        <v>-</v>
      </c>
      <c r="I59" s="13" t="e">
        <f>(VENTAS[[#This Row],[Precio Venta]]-VENTAS[[#This Row],[Costo]])*VENTAS[[#This Row],[Cantidad]]</f>
        <v>#VALUE!</v>
      </c>
      <c r="L59" s="13" t="e">
        <f>VENTAS[[#This Row],[Ganancia]]*0.1</f>
        <v>#VALUE!</v>
      </c>
      <c r="M59" s="13" t="e">
        <f>VENTAS[[#This Row],[Ganancia]]-VENTAS[[#This Row],[Violeta]]-VENTAS[[#This Row],[Adriana]]-VENTAS[[#This Row],[Daylin]]</f>
        <v>#VALUE!</v>
      </c>
      <c r="N59" s="13"/>
    </row>
    <row r="60" spans="1:14" ht="14" x14ac:dyDescent="0.15">
      <c r="A60" s="39"/>
      <c r="B60" s="6" t="s">
        <v>349</v>
      </c>
      <c r="D60" s="6" t="s">
        <v>298</v>
      </c>
      <c r="E60" t="str">
        <f>IFERROR(VLOOKUP(VENTAS[[#This Row],[Code]],INVENTARIO[],5,FALSE),"-")</f>
        <v>-</v>
      </c>
      <c r="F60" s="4">
        <v>1</v>
      </c>
      <c r="G60" s="13">
        <v>15</v>
      </c>
      <c r="H60" s="13" t="str">
        <f>IFERROR(VLOOKUP(VENTAS[[#This Row],[Code]],INVENTARIO[],24,FALSE),"-")</f>
        <v>-</v>
      </c>
      <c r="I60" s="13" t="e">
        <f>(VENTAS[[#This Row],[Precio Venta]]-VENTAS[[#This Row],[Costo]])*VENTAS[[#This Row],[Cantidad]]</f>
        <v>#VALUE!</v>
      </c>
      <c r="L60" s="13">
        <v>0</v>
      </c>
      <c r="M60" s="13" t="e">
        <f>VENTAS[[#This Row],[Ganancia]]-VENTAS[[#This Row],[Violeta]]-VENTAS[[#This Row],[Adriana]]-VENTAS[[#This Row],[Daylin]]</f>
        <v>#VALUE!</v>
      </c>
      <c r="N60" s="13"/>
    </row>
    <row r="61" spans="1:14" ht="14" x14ac:dyDescent="0.15">
      <c r="A61" s="39"/>
      <c r="B61" s="6" t="s">
        <v>349</v>
      </c>
      <c r="D61" s="6" t="s">
        <v>298</v>
      </c>
      <c r="E61" t="str">
        <f>IFERROR(VLOOKUP(VENTAS[[#This Row],[Code]],INVENTARIO[],5,FALSE),"-")</f>
        <v>-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L61" s="13">
        <v>0</v>
      </c>
      <c r="M61" s="13">
        <f>VENTAS[[#This Row],[Ganancia]]-VENTAS[[#This Row],[Violeta]]-VENTAS[[#This Row],[Adriana]]-VENTAS[[#This Row],[Daylin]]</f>
        <v>0</v>
      </c>
      <c r="N61" s="13"/>
    </row>
    <row r="62" spans="1:14" ht="28" x14ac:dyDescent="0.15">
      <c r="A62" s="39"/>
      <c r="B62" s="6" t="s">
        <v>349</v>
      </c>
      <c r="D62" s="6" t="s">
        <v>295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L62" s="13">
        <v>0</v>
      </c>
      <c r="M62" s="13">
        <f>VENTAS[[#This Row],[Ganancia]]-VENTAS[[#This Row],[Violeta]]-VENTAS[[#This Row],[Adriana]]-VENTAS[[#This Row],[Daylin]]</f>
        <v>12.833333333333336</v>
      </c>
      <c r="N62" s="13"/>
    </row>
    <row r="63" spans="1:14" ht="28" x14ac:dyDescent="0.15">
      <c r="A63" s="39"/>
      <c r="B63" s="6" t="s">
        <v>349</v>
      </c>
      <c r="D63" s="6" t="s">
        <v>292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L63" s="13">
        <v>0</v>
      </c>
      <c r="M63" s="13">
        <f>VENTAS[[#This Row],[Ganancia]]-VENTAS[[#This Row],[Violeta]]-VENTAS[[#This Row],[Adriana]]-VENTAS[[#This Row],[Daylin]]</f>
        <v>17.111111111111114</v>
      </c>
      <c r="N63" s="13"/>
    </row>
    <row r="64" spans="1:14" ht="14" x14ac:dyDescent="0.15">
      <c r="A64" s="39"/>
      <c r="B64" s="6" t="s">
        <v>349</v>
      </c>
      <c r="D64" s="6" t="s">
        <v>293</v>
      </c>
      <c r="E64" t="str">
        <f>IFERROR(VLOOKUP(VENTAS[[#This Row],[Code]],INVENTARIO[],5,FALSE),"-")</f>
        <v>-</v>
      </c>
      <c r="F64" s="4">
        <v>2</v>
      </c>
      <c r="G64" s="13">
        <v>15</v>
      </c>
      <c r="H64" s="13" t="str">
        <f>IFERROR(VLOOKUP(VENTAS[[#This Row],[Code]],INVENTARIO[],24,FALSE),"-")</f>
        <v>-</v>
      </c>
      <c r="I64" s="13" t="e">
        <f>(VENTAS[[#This Row],[Precio Venta]]-VENTAS[[#This Row],[Costo]])*VENTAS[[#This Row],[Cantidad]]</f>
        <v>#VALUE!</v>
      </c>
      <c r="L64" s="13">
        <v>0</v>
      </c>
      <c r="M64" s="13" t="e">
        <f>VENTAS[[#This Row],[Ganancia]]-VENTAS[[#This Row],[Violeta]]-VENTAS[[#This Row],[Adriana]]-VENTAS[[#This Row],[Daylin]]</f>
        <v>#VALUE!</v>
      </c>
      <c r="N64" s="13"/>
    </row>
    <row r="65" spans="1:14" ht="14" x14ac:dyDescent="0.15">
      <c r="A65" s="39"/>
      <c r="B65" s="6" t="s">
        <v>349</v>
      </c>
      <c r="D65" s="6" t="s">
        <v>294</v>
      </c>
      <c r="E65" t="str">
        <f>IFERROR(VLOOKUP(VENTAS[[#This Row],[Code]],INVENTARIO[],5,FALSE),"-")</f>
        <v>-</v>
      </c>
      <c r="F65" s="4">
        <v>2</v>
      </c>
      <c r="G65" s="13">
        <v>15</v>
      </c>
      <c r="H65" s="13" t="str">
        <f>IFERROR(VLOOKUP(VENTAS[[#This Row],[Code]],INVENTARIO[],24,FALSE),"-")</f>
        <v>-</v>
      </c>
      <c r="I65" s="13" t="e">
        <f>(VENTAS[[#This Row],[Precio Venta]]-VENTAS[[#This Row],[Costo]])*VENTAS[[#This Row],[Cantidad]]</f>
        <v>#VALUE!</v>
      </c>
      <c r="L65" s="13">
        <v>0</v>
      </c>
      <c r="M65" s="13" t="e">
        <f>VENTAS[[#This Row],[Ganancia]]-VENTAS[[#This Row],[Violeta]]-VENTAS[[#This Row],[Adriana]]-VENTAS[[#This Row],[Daylin]]</f>
        <v>#VALUE!</v>
      </c>
      <c r="N65" s="13"/>
    </row>
    <row r="66" spans="1:14" ht="14" x14ac:dyDescent="0.15">
      <c r="A66" s="39"/>
      <c r="B66" s="6" t="s">
        <v>349</v>
      </c>
      <c r="D66" s="6" t="s">
        <v>290</v>
      </c>
      <c r="E66" t="str">
        <f>IFERROR(VLOOKUP(VENTAS[[#This Row],[Code]],INVENTARIO[],5,FALSE),"-")</f>
        <v>-</v>
      </c>
      <c r="F66" s="4">
        <v>3</v>
      </c>
      <c r="G66" s="13">
        <v>15</v>
      </c>
      <c r="H66" s="13" t="str">
        <f>IFERROR(VLOOKUP(VENTAS[[#This Row],[Code]],INVENTARIO[],24,FALSE),"-")</f>
        <v>-</v>
      </c>
      <c r="I66" s="13" t="e">
        <f>(VENTAS[[#This Row],[Precio Venta]]-VENTAS[[#This Row],[Costo]])*VENTAS[[#This Row],[Cantidad]]</f>
        <v>#VALUE!</v>
      </c>
      <c r="L66" s="13">
        <v>0</v>
      </c>
      <c r="M66" s="13" t="e">
        <f>VENTAS[[#This Row],[Ganancia]]-VENTAS[[#This Row],[Violeta]]-VENTAS[[#This Row],[Adriana]]-VENTAS[[#This Row],[Daylin]]</f>
        <v>#VALUE!</v>
      </c>
      <c r="N66" s="13"/>
    </row>
    <row r="67" spans="1:14" ht="14" x14ac:dyDescent="0.15">
      <c r="A67" s="39"/>
      <c r="B67" s="6" t="s">
        <v>349</v>
      </c>
      <c r="D67" s="6" t="s">
        <v>289</v>
      </c>
      <c r="E67" t="str">
        <f>IFERROR(VLOOKUP(VENTAS[[#This Row],[Code]],INVENTARIO[],5,FALSE),"-")</f>
        <v>-</v>
      </c>
      <c r="F67" s="4">
        <v>2</v>
      </c>
      <c r="G67" s="13">
        <v>20</v>
      </c>
      <c r="H67" s="13" t="str">
        <f>IFERROR(VLOOKUP(VENTAS[[#This Row],[Code]],INVENTARIO[],24,FALSE),"-")</f>
        <v>-</v>
      </c>
      <c r="I67" s="13" t="e">
        <f>(VENTAS[[#This Row],[Precio Venta]]-VENTAS[[#This Row],[Costo]])*VENTAS[[#This Row],[Cantidad]]</f>
        <v>#VALUE!</v>
      </c>
      <c r="L67" s="13">
        <v>0</v>
      </c>
      <c r="M67" s="13" t="e">
        <f>VENTAS[[#This Row],[Ganancia]]-VENTAS[[#This Row],[Violeta]]-VENTAS[[#This Row],[Adriana]]-VENTAS[[#This Row],[Daylin]]</f>
        <v>#VALUE!</v>
      </c>
      <c r="N67" s="13"/>
    </row>
    <row r="68" spans="1:14" ht="14" x14ac:dyDescent="0.15">
      <c r="A68" s="39"/>
      <c r="B68" s="6" t="s">
        <v>349</v>
      </c>
      <c r="D68" s="6" t="s">
        <v>288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L68" s="13">
        <v>0</v>
      </c>
      <c r="M68" s="13">
        <f>VENTAS[[#This Row],[Ganancia]]-VENTAS[[#This Row],[Violeta]]-VENTAS[[#This Row],[Adriana]]-VENTAS[[#This Row],[Daylin]]</f>
        <v>18.555555555555557</v>
      </c>
      <c r="N68" s="13"/>
    </row>
    <row r="69" spans="1:14" ht="14" x14ac:dyDescent="0.15">
      <c r="A69" s="39"/>
      <c r="B69" s="6" t="s">
        <v>349</v>
      </c>
      <c r="D69" s="6" t="s">
        <v>287</v>
      </c>
      <c r="E69" t="str">
        <f>IFERROR(VLOOKUP(VENTAS[[#This Row],[Code]],INVENTARIO[],5,FALSE),"-")</f>
        <v>-</v>
      </c>
      <c r="F69" s="4">
        <v>1</v>
      </c>
      <c r="G69" s="13">
        <v>15</v>
      </c>
      <c r="H69" s="13" t="str">
        <f>IFERROR(VLOOKUP(VENTAS[[#This Row],[Code]],INVENTARIO[],24,FALSE),"-")</f>
        <v>-</v>
      </c>
      <c r="I69" s="13" t="e">
        <f>(VENTAS[[#This Row],[Precio Venta]]-VENTAS[[#This Row],[Costo]])*VENTAS[[#This Row],[Cantidad]]</f>
        <v>#VALUE!</v>
      </c>
      <c r="L69" s="13">
        <v>0</v>
      </c>
      <c r="M69" s="13" t="e">
        <f>VENTAS[[#This Row],[Ganancia]]-VENTAS[[#This Row],[Violeta]]-VENTAS[[#This Row],[Adriana]]-VENTAS[[#This Row],[Daylin]]</f>
        <v>#VALUE!</v>
      </c>
      <c r="N69" s="13"/>
    </row>
    <row r="70" spans="1:14" ht="14" x14ac:dyDescent="0.15">
      <c r="A70" s="39"/>
      <c r="B70" s="6" t="s">
        <v>349</v>
      </c>
      <c r="D70" s="6" t="s">
        <v>285</v>
      </c>
      <c r="E70" t="str">
        <f>IFERROR(VLOOKUP(VENTAS[[#This Row],[Code]],INVENTARIO[],5,FALSE),"-")</f>
        <v>-</v>
      </c>
      <c r="F70" s="4">
        <v>1</v>
      </c>
      <c r="G70" s="13">
        <v>15</v>
      </c>
      <c r="H70" s="13" t="str">
        <f>IFERROR(VLOOKUP(VENTAS[[#This Row],[Code]],INVENTARIO[],24,FALSE),"-")</f>
        <v>-</v>
      </c>
      <c r="I70" s="13" t="e">
        <f>(VENTAS[[#This Row],[Precio Venta]]-VENTAS[[#This Row],[Costo]])*VENTAS[[#This Row],[Cantidad]]</f>
        <v>#VALUE!</v>
      </c>
      <c r="L70" s="13">
        <v>0</v>
      </c>
      <c r="M70" s="13" t="e">
        <f>VENTAS[[#This Row],[Ganancia]]-VENTAS[[#This Row],[Violeta]]-VENTAS[[#This Row],[Adriana]]-VENTAS[[#This Row],[Daylin]]</f>
        <v>#VALUE!</v>
      </c>
      <c r="N70" s="13"/>
    </row>
    <row r="71" spans="1:14" ht="14" x14ac:dyDescent="0.15">
      <c r="A71" s="39"/>
      <c r="B71" s="6" t="s">
        <v>349</v>
      </c>
      <c r="D71" s="6" t="s">
        <v>1530</v>
      </c>
      <c r="E71" t="str">
        <f>IFERROR(VLOOKUP(VENTAS[[#This Row],[Code]],INVENTARIO[],5,FALSE),"-")</f>
        <v xml:space="preserve">Bañador una pieza de color combinado </v>
      </c>
      <c r="F71" s="4">
        <v>1</v>
      </c>
      <c r="G71" s="13">
        <v>20</v>
      </c>
      <c r="H71" s="13">
        <f>IFERROR(VLOOKUP(VENTAS[[#This Row],[Code]],INVENTARIO[],24,FALSE),"-")</f>
        <v>9.6666666666666679</v>
      </c>
      <c r="I71" s="13">
        <f>(VENTAS[[#This Row],[Precio Venta]]-VENTAS[[#This Row],[Costo]])*VENTAS[[#This Row],[Cantidad]]</f>
        <v>10.333333333333332</v>
      </c>
      <c r="L71" s="13">
        <v>0</v>
      </c>
      <c r="M71" s="13">
        <f>VENTAS[[#This Row],[Ganancia]]-VENTAS[[#This Row],[Violeta]]-VENTAS[[#This Row],[Adriana]]-VENTAS[[#This Row],[Daylin]]</f>
        <v>10.333333333333332</v>
      </c>
      <c r="N71" s="13"/>
    </row>
    <row r="72" spans="1:14" ht="14" x14ac:dyDescent="0.15">
      <c r="A72" s="39"/>
      <c r="B72" s="6" t="s">
        <v>349</v>
      </c>
      <c r="D72" s="6" t="s">
        <v>1531</v>
      </c>
      <c r="E72" t="str">
        <f>IFERROR(VLOOKUP(VENTAS[[#This Row],[Code]],INVENTARIO[],5,FALSE),"-")</f>
        <v xml:space="preserve">Bañador una pieza de color combinado </v>
      </c>
      <c r="F72" s="4">
        <v>1</v>
      </c>
      <c r="G72" s="13">
        <v>20</v>
      </c>
      <c r="H72" s="13">
        <f>IFERROR(VLOOKUP(VENTAS[[#This Row],[Code]],INVENTARIO[],24,FALSE),"-")</f>
        <v>9.6666666666666679</v>
      </c>
      <c r="I72" s="13">
        <f>(VENTAS[[#This Row],[Precio Venta]]-VENTAS[[#This Row],[Costo]])*VENTAS[[#This Row],[Cantidad]]</f>
        <v>10.333333333333332</v>
      </c>
      <c r="L72" s="13">
        <v>0</v>
      </c>
      <c r="M72" s="13">
        <f>VENTAS[[#This Row],[Ganancia]]-VENTAS[[#This Row],[Violeta]]-VENTAS[[#This Row],[Adriana]]-VENTAS[[#This Row],[Daylin]]</f>
        <v>10.333333333333332</v>
      </c>
      <c r="N72" s="13"/>
    </row>
    <row r="73" spans="1:14" ht="28" x14ac:dyDescent="0.15">
      <c r="A73" s="39"/>
      <c r="B73" s="6" t="s">
        <v>349</v>
      </c>
      <c r="D73" s="6" t="s">
        <v>278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L73" s="13">
        <v>0</v>
      </c>
      <c r="M73" s="13">
        <f>VENTAS[[#This Row],[Ganancia]]-VENTAS[[#This Row],[Violeta]]-VENTAS[[#This Row],[Adriana]]-VENTAS[[#This Row],[Daylin]]</f>
        <v>9.2777777777777786</v>
      </c>
      <c r="N73" s="13"/>
    </row>
    <row r="74" spans="1:14" ht="14" x14ac:dyDescent="0.15">
      <c r="A74" s="39"/>
      <c r="B74" s="6" t="s">
        <v>349</v>
      </c>
      <c r="D74" s="6" t="s">
        <v>281</v>
      </c>
      <c r="E74" t="str">
        <f>IFERROR(VLOOKUP(VENTAS[[#This Row],[Code]],INVENTARIO[],5,FALSE),"-")</f>
        <v>-</v>
      </c>
      <c r="F74" s="4">
        <v>1</v>
      </c>
      <c r="G74" s="13">
        <v>15</v>
      </c>
      <c r="H74" s="13" t="str">
        <f>IFERROR(VLOOKUP(VENTAS[[#This Row],[Code]],INVENTARIO[],24,FALSE),"-")</f>
        <v>-</v>
      </c>
      <c r="I74" s="13" t="e">
        <f>(VENTAS[[#This Row],[Precio Venta]]-VENTAS[[#This Row],[Costo]])*VENTAS[[#This Row],[Cantidad]]</f>
        <v>#VALUE!</v>
      </c>
      <c r="L74" s="13">
        <v>0</v>
      </c>
      <c r="M74" s="13" t="e">
        <f>VENTAS[[#This Row],[Ganancia]]-VENTAS[[#This Row],[Violeta]]-VENTAS[[#This Row],[Adriana]]-VENTAS[[#This Row],[Daylin]]</f>
        <v>#VALUE!</v>
      </c>
      <c r="N74" s="13"/>
    </row>
    <row r="75" spans="1:14" ht="28" x14ac:dyDescent="0.15">
      <c r="A75" s="39"/>
      <c r="B75" s="6" t="s">
        <v>349</v>
      </c>
      <c r="D75" s="6" t="s">
        <v>282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L75" s="13">
        <v>0</v>
      </c>
      <c r="M75" s="13">
        <f>VENTAS[[#This Row],[Ganancia]]-VENTAS[[#This Row],[Violeta]]-VENTAS[[#This Row],[Adriana]]-VENTAS[[#This Row],[Daylin]]</f>
        <v>27.833333333333336</v>
      </c>
      <c r="N75" s="13"/>
    </row>
    <row r="76" spans="1:14" ht="28" x14ac:dyDescent="0.15">
      <c r="A76" s="39"/>
      <c r="B76" s="6" t="s">
        <v>349</v>
      </c>
      <c r="D76" s="6" t="s">
        <v>283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L76" s="13">
        <v>0</v>
      </c>
      <c r="M76" s="13">
        <f>VENTAS[[#This Row],[Ganancia]]-VENTAS[[#This Row],[Violeta]]-VENTAS[[#This Row],[Adriana]]-VENTAS[[#This Row],[Daylin]]</f>
        <v>27.833333333333336</v>
      </c>
      <c r="N76" s="13"/>
    </row>
    <row r="77" spans="1:14" ht="28" x14ac:dyDescent="0.15">
      <c r="A77" s="39"/>
      <c r="B77" s="6" t="s">
        <v>349</v>
      </c>
      <c r="D77" s="6" t="s">
        <v>284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L77" s="13">
        <v>0</v>
      </c>
      <c r="M77" s="13">
        <f>VENTAS[[#This Row],[Ganancia]]-VENTAS[[#This Row],[Violeta]]-VENTAS[[#This Row],[Adriana]]-VENTAS[[#This Row],[Daylin]]</f>
        <v>18.555555555555557</v>
      </c>
      <c r="N77" s="13"/>
    </row>
    <row r="78" spans="1:14" ht="28" x14ac:dyDescent="0.15">
      <c r="A78" s="39"/>
      <c r="B78" s="6" t="s">
        <v>349</v>
      </c>
      <c r="D78" s="6" t="s">
        <v>280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L78" s="13">
        <v>0</v>
      </c>
      <c r="M78" s="13">
        <f>VENTAS[[#This Row],[Ganancia]]-VENTAS[[#This Row],[Violeta]]-VENTAS[[#This Row],[Adriana]]-VENTAS[[#This Row],[Daylin]]</f>
        <v>27.833333333333336</v>
      </c>
      <c r="N78" s="13"/>
    </row>
    <row r="79" spans="1:14" ht="28" x14ac:dyDescent="0.15">
      <c r="A79" s="39"/>
      <c r="B79" s="6" t="s">
        <v>349</v>
      </c>
      <c r="D79" s="6" t="s">
        <v>279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L79" s="13">
        <v>0</v>
      </c>
      <c r="M79" s="13">
        <f>VENTAS[[#This Row],[Ganancia]]-VENTAS[[#This Row],[Violeta]]-VENTAS[[#This Row],[Adriana]]-VENTAS[[#This Row],[Daylin]]</f>
        <v>27.833333333333336</v>
      </c>
      <c r="N79" s="13"/>
    </row>
    <row r="80" spans="1:14" ht="28" x14ac:dyDescent="0.15">
      <c r="A80" s="39"/>
      <c r="B80" s="6" t="s">
        <v>349</v>
      </c>
      <c r="D80" s="6" t="s">
        <v>305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L80" s="13">
        <v>0</v>
      </c>
      <c r="M80" s="13">
        <f>VENTAS[[#This Row],[Ganancia]]-VENTAS[[#This Row],[Violeta]]-VENTAS[[#This Row],[Adriana]]-VENTAS[[#This Row],[Daylin]]</f>
        <v>27.833333333333336</v>
      </c>
      <c r="N80" s="13"/>
    </row>
    <row r="81" spans="1:14" ht="14" x14ac:dyDescent="0.15">
      <c r="A81" s="39"/>
      <c r="B81" s="6" t="s">
        <v>349</v>
      </c>
      <c r="D81" s="6" t="s">
        <v>392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L81" s="13">
        <v>0</v>
      </c>
      <c r="M81" s="13">
        <f>VENTAS[[#This Row],[Ganancia]]-VENTAS[[#This Row],[Violeta]]-VENTAS[[#This Row],[Adriana]]-VENTAS[[#This Row],[Daylin]]</f>
        <v>27.833333333333336</v>
      </c>
      <c r="N81" s="13"/>
    </row>
    <row r="82" spans="1:14" ht="14" x14ac:dyDescent="0.15">
      <c r="A82" s="39"/>
      <c r="B82" s="6" t="s">
        <v>349</v>
      </c>
      <c r="D82" s="6" t="s">
        <v>393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L82" s="13">
        <v>0</v>
      </c>
      <c r="M82" s="13">
        <f>VENTAS[[#This Row],[Ganancia]]-VENTAS[[#This Row],[Violeta]]-VENTAS[[#This Row],[Adriana]]-VENTAS[[#This Row],[Daylin]]</f>
        <v>27.833333333333336</v>
      </c>
      <c r="N82" s="13"/>
    </row>
    <row r="83" spans="1:14" ht="14" x14ac:dyDescent="0.15">
      <c r="A83" s="39"/>
      <c r="B83" s="6" t="s">
        <v>349</v>
      </c>
      <c r="D83" s="6" t="s">
        <v>274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L83" s="13">
        <v>0</v>
      </c>
      <c r="M83" s="13">
        <f>VENTAS[[#This Row],[Ganancia]]-VENTAS[[#This Row],[Violeta]]-VENTAS[[#This Row],[Adriana]]-VENTAS[[#This Row],[Daylin]]</f>
        <v>12.833333333333336</v>
      </c>
      <c r="N83" s="13"/>
    </row>
    <row r="84" spans="1:14" ht="14" x14ac:dyDescent="0.15">
      <c r="A84" s="39"/>
      <c r="B84" s="6" t="s">
        <v>349</v>
      </c>
      <c r="D84" s="6" t="s">
        <v>273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L84" s="13">
        <v>0</v>
      </c>
      <c r="M84" s="13">
        <f>VENTAS[[#This Row],[Ganancia]]-VENTAS[[#This Row],[Violeta]]-VENTAS[[#This Row],[Adriana]]-VENTAS[[#This Row],[Daylin]]</f>
        <v>12.833333333333336</v>
      </c>
      <c r="N84" s="13"/>
    </row>
    <row r="85" spans="1:14" ht="14" x14ac:dyDescent="0.15">
      <c r="A85" s="39"/>
      <c r="B85" s="6" t="s">
        <v>349</v>
      </c>
      <c r="D85" s="6" t="s">
        <v>272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L85" s="13">
        <v>0</v>
      </c>
      <c r="M85" s="13">
        <f>VENTAS[[#This Row],[Ganancia]]-VENTAS[[#This Row],[Violeta]]-VENTAS[[#This Row],[Adriana]]-VENTAS[[#This Row],[Daylin]]</f>
        <v>12.833333333333336</v>
      </c>
      <c r="N85" s="13"/>
    </row>
    <row r="86" spans="1:14" ht="14" x14ac:dyDescent="0.15">
      <c r="A86" s="39"/>
      <c r="B86" s="6" t="s">
        <v>349</v>
      </c>
      <c r="D86" s="6" t="s">
        <v>271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L86" s="13">
        <v>0</v>
      </c>
      <c r="M86" s="13">
        <f>VENTAS[[#This Row],[Ganancia]]-VENTAS[[#This Row],[Violeta]]-VENTAS[[#This Row],[Adriana]]-VENTAS[[#This Row],[Daylin]]</f>
        <v>12.833333333333336</v>
      </c>
      <c r="N86" s="13"/>
    </row>
    <row r="87" spans="1:14" ht="14" x14ac:dyDescent="0.15">
      <c r="A87" s="39"/>
      <c r="B87" s="6" t="s">
        <v>349</v>
      </c>
      <c r="D87" s="6" t="s">
        <v>266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L87" s="13">
        <v>0</v>
      </c>
      <c r="M87" s="13">
        <f>VENTAS[[#This Row],[Ganancia]]-VENTAS[[#This Row],[Violeta]]-VENTAS[[#This Row],[Adriana]]-VENTAS[[#This Row],[Daylin]]</f>
        <v>14.810555555555554</v>
      </c>
      <c r="N87" s="13"/>
    </row>
    <row r="88" spans="1:14" ht="14" x14ac:dyDescent="0.15">
      <c r="A88" s="39"/>
      <c r="B88" s="6" t="s">
        <v>349</v>
      </c>
      <c r="D88" s="6" t="s">
        <v>1546</v>
      </c>
      <c r="E88" t="str">
        <f>IFERROR(VLOOKUP(VENTAS[[#This Row],[Code]],INVENTARIO[],5,FALSE),"-")</f>
        <v>Bañador bikini de manga raglán con cordón floral</v>
      </c>
      <c r="F88" s="4">
        <v>3</v>
      </c>
      <c r="G88" s="13">
        <v>25</v>
      </c>
      <c r="H88" s="13">
        <f>IFERROR(VLOOKUP(VENTAS[[#This Row],[Code]],INVENTARIO[],24,FALSE),"-")</f>
        <v>19.794444444444444</v>
      </c>
      <c r="I88" s="13">
        <f>(VENTAS[[#This Row],[Precio Venta]]-VENTAS[[#This Row],[Costo]])*VENTAS[[#This Row],[Cantidad]]</f>
        <v>15.616666666666667</v>
      </c>
      <c r="L88" s="13">
        <v>0</v>
      </c>
      <c r="M88" s="13">
        <f>VENTAS[[#This Row],[Ganancia]]-VENTAS[[#This Row],[Violeta]]-VENTAS[[#This Row],[Adriana]]-VENTAS[[#This Row],[Daylin]]</f>
        <v>15.616666666666667</v>
      </c>
      <c r="N88" s="13"/>
    </row>
    <row r="89" spans="1:14" ht="14" x14ac:dyDescent="0.15">
      <c r="A89" s="39"/>
      <c r="B89" s="6" t="s">
        <v>349</v>
      </c>
      <c r="D89" s="6" t="s">
        <v>186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L89" s="13">
        <v>0</v>
      </c>
      <c r="M89" s="13">
        <f>VENTAS[[#This Row],[Ganancia]]-VENTAS[[#This Row],[Violeta]]-VENTAS[[#This Row],[Adriana]]-VENTAS[[#This Row],[Daylin]]</f>
        <v>4.7544444444444443</v>
      </c>
      <c r="N89" s="13"/>
    </row>
    <row r="90" spans="1:14" ht="14" x14ac:dyDescent="0.15">
      <c r="A90" s="39"/>
      <c r="B90" s="6" t="s">
        <v>349</v>
      </c>
      <c r="D90" s="6" t="s">
        <v>188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L90" s="13">
        <v>0</v>
      </c>
      <c r="M90" s="13">
        <f>VENTAS[[#This Row],[Ganancia]]-VENTAS[[#This Row],[Violeta]]-VENTAS[[#This Row],[Adriana]]-VENTAS[[#This Row],[Daylin]]</f>
        <v>2.8599999999999994</v>
      </c>
      <c r="N90" s="13"/>
    </row>
    <row r="91" spans="1:14" ht="14" x14ac:dyDescent="0.15">
      <c r="A91" s="39"/>
      <c r="B91" s="6" t="s">
        <v>349</v>
      </c>
      <c r="D91" s="6" t="s">
        <v>250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L91" s="13">
        <v>0</v>
      </c>
      <c r="M91" s="13">
        <f>VENTAS[[#This Row],[Ganancia]]-VENTAS[[#This Row],[Violeta]]-VENTAS[[#This Row],[Adriana]]-VENTAS[[#This Row],[Daylin]]</f>
        <v>15.79</v>
      </c>
      <c r="N91" s="13"/>
    </row>
    <row r="92" spans="1:14" ht="14" x14ac:dyDescent="0.15">
      <c r="A92" s="39"/>
      <c r="B92" s="6" t="s">
        <v>349</v>
      </c>
      <c r="D92" s="6" t="s">
        <v>1738</v>
      </c>
      <c r="E92" t="str">
        <f>IFERROR(VLOOKUP(VENTAS[[#This Row],[Code]],INVENTARIO[],5,FALSE),"-")</f>
        <v>Bañador Cisne Espalda descubierta</v>
      </c>
      <c r="F92" s="4">
        <v>1</v>
      </c>
      <c r="G92" s="13">
        <v>25</v>
      </c>
      <c r="H92" s="13">
        <f>IFERROR(VLOOKUP(VENTAS[[#This Row],[Code]],INVENTARIO[],24,FALSE),"-")</f>
        <v>15.324999999999999</v>
      </c>
      <c r="I92" s="13">
        <f>(VENTAS[[#This Row],[Precio Venta]]-VENTAS[[#This Row],[Costo]])*VENTAS[[#This Row],[Cantidad]]</f>
        <v>9.6750000000000007</v>
      </c>
      <c r="L92" s="13">
        <v>0</v>
      </c>
      <c r="M92" s="13">
        <f>VENTAS[[#This Row],[Ganancia]]-VENTAS[[#This Row],[Violeta]]-VENTAS[[#This Row],[Adriana]]-VENTAS[[#This Row],[Daylin]]</f>
        <v>9.6750000000000007</v>
      </c>
      <c r="N92" s="13"/>
    </row>
    <row r="93" spans="1:14" ht="14" x14ac:dyDescent="0.15">
      <c r="A93" s="39"/>
      <c r="B93" s="6" t="s">
        <v>349</v>
      </c>
      <c r="D93" s="6" t="s">
        <v>306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L93" s="13">
        <v>0</v>
      </c>
      <c r="M93" s="13">
        <f>VENTAS[[#This Row],[Ganancia]]-VENTAS[[#This Row],[Violeta]]-VENTAS[[#This Row],[Adriana]]-VENTAS[[#This Row],[Daylin]]</f>
        <v>13.242222222222221</v>
      </c>
      <c r="N93" s="13"/>
    </row>
    <row r="94" spans="1:14" ht="14" x14ac:dyDescent="0.15">
      <c r="A94" s="39"/>
      <c r="B94" s="6" t="s">
        <v>349</v>
      </c>
      <c r="D94" s="6" t="s">
        <v>213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L94" s="13">
        <v>0</v>
      </c>
      <c r="M94" s="13">
        <f>VENTAS[[#This Row],[Ganancia]]-VENTAS[[#This Row],[Violeta]]-VENTAS[[#This Row],[Adriana]]-VENTAS[[#This Row],[Daylin]]</f>
        <v>16.400000000000002</v>
      </c>
      <c r="N94" s="13"/>
    </row>
    <row r="95" spans="1:14" ht="14" x14ac:dyDescent="0.15">
      <c r="A95" s="39"/>
      <c r="B95" s="6" t="s">
        <v>349</v>
      </c>
      <c r="D95" s="6" t="s">
        <v>207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L95" s="13">
        <v>0</v>
      </c>
      <c r="M95" s="13">
        <f>VENTAS[[#This Row],[Ganancia]]-VENTAS[[#This Row],[Violeta]]-VENTAS[[#This Row],[Adriana]]-VENTAS[[#This Row],[Daylin]]</f>
        <v>15.937777777777779</v>
      </c>
      <c r="N95" s="13"/>
    </row>
    <row r="96" spans="1:14" ht="14" x14ac:dyDescent="0.15">
      <c r="A96" s="39"/>
      <c r="B96" s="6" t="s">
        <v>349</v>
      </c>
      <c r="D96" s="6" t="s">
        <v>210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L96" s="13">
        <v>0</v>
      </c>
      <c r="M96" s="13">
        <f>VENTAS[[#This Row],[Ganancia]]-VENTAS[[#This Row],[Violeta]]-VENTAS[[#This Row],[Adriana]]-VENTAS[[#This Row],[Daylin]]</f>
        <v>4.2705555555555552</v>
      </c>
      <c r="N96" s="13"/>
    </row>
    <row r="97" spans="1:14" ht="28" x14ac:dyDescent="0.15">
      <c r="A97" s="39"/>
      <c r="B97" s="6" t="s">
        <v>349</v>
      </c>
      <c r="D97" s="6" t="s">
        <v>216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L97" s="13">
        <v>0</v>
      </c>
      <c r="M97" s="13">
        <f>VENTAS[[#This Row],[Ganancia]]-VENTAS[[#This Row],[Violeta]]-VENTAS[[#This Row],[Adriana]]-VENTAS[[#This Row],[Daylin]]</f>
        <v>7.7516666666666669</v>
      </c>
      <c r="N97" s="13"/>
    </row>
    <row r="98" spans="1:14" ht="28" x14ac:dyDescent="0.15">
      <c r="A98" s="39"/>
      <c r="B98" s="6" t="s">
        <v>349</v>
      </c>
      <c r="D98" s="6" t="s">
        <v>215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L98" s="13">
        <v>0</v>
      </c>
      <c r="M98" s="13">
        <f>VENTAS[[#This Row],[Ganancia]]-VENTAS[[#This Row],[Violeta]]-VENTAS[[#This Row],[Adriana]]-VENTAS[[#This Row],[Daylin]]</f>
        <v>10.542222222222222</v>
      </c>
      <c r="N98" s="13"/>
    </row>
    <row r="99" spans="1:14" ht="28" x14ac:dyDescent="0.15">
      <c r="A99" s="39"/>
      <c r="B99" s="6" t="s">
        <v>349</v>
      </c>
      <c r="D99" s="6" t="s">
        <v>214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L99" s="13">
        <v>0</v>
      </c>
      <c r="M99" s="13">
        <f>VENTAS[[#This Row],[Ganancia]]-VENTAS[[#This Row],[Violeta]]-VENTAS[[#This Row],[Adriana]]-VENTAS[[#This Row],[Daylin]]</f>
        <v>3.6255555555555556</v>
      </c>
      <c r="N99" s="13"/>
    </row>
    <row r="100" spans="1:14" ht="28" x14ac:dyDescent="0.15">
      <c r="A100" s="39"/>
      <c r="B100" s="6" t="s">
        <v>349</v>
      </c>
      <c r="D100" s="6" t="s">
        <v>412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L100" s="13">
        <v>0</v>
      </c>
      <c r="M100" s="13">
        <f>VENTAS[[#This Row],[Ganancia]]-VENTAS[[#This Row],[Violeta]]-VENTAS[[#This Row],[Adriana]]-VENTAS[[#This Row],[Daylin]]</f>
        <v>17.544444444444444</v>
      </c>
      <c r="N100" s="13"/>
    </row>
    <row r="101" spans="1:14" ht="28" x14ac:dyDescent="0.15">
      <c r="A101" s="39"/>
      <c r="B101" s="6" t="s">
        <v>349</v>
      </c>
      <c r="D101" s="6" t="s">
        <v>202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L101" s="13">
        <v>0</v>
      </c>
      <c r="M101" s="13">
        <f>VENTAS[[#This Row],[Ganancia]]-VENTAS[[#This Row],[Violeta]]-VENTAS[[#This Row],[Adriana]]-VENTAS[[#This Row],[Daylin]]</f>
        <v>15.267222222222223</v>
      </c>
      <c r="N101" s="13"/>
    </row>
    <row r="102" spans="1:14" ht="28" x14ac:dyDescent="0.15">
      <c r="A102" s="39"/>
      <c r="B102" s="6" t="s">
        <v>349</v>
      </c>
      <c r="D102" s="6" t="s">
        <v>198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L102" s="13">
        <v>0</v>
      </c>
      <c r="M102" s="13">
        <f>VENTAS[[#This Row],[Ganancia]]-VENTAS[[#This Row],[Violeta]]-VENTAS[[#This Row],[Adriana]]-VENTAS[[#This Row],[Daylin]]</f>
        <v>10.311111111111114</v>
      </c>
      <c r="N102" s="13"/>
    </row>
    <row r="103" spans="1:14" ht="14" x14ac:dyDescent="0.15">
      <c r="A103" s="39"/>
      <c r="B103" s="6" t="s">
        <v>349</v>
      </c>
      <c r="D103" s="6" t="s">
        <v>192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L103" s="13">
        <v>0</v>
      </c>
      <c r="M103" s="13">
        <f>VENTAS[[#This Row],[Ganancia]]-VENTAS[[#This Row],[Violeta]]-VENTAS[[#This Row],[Adriana]]-VENTAS[[#This Row],[Daylin]]</f>
        <v>12.278333333333332</v>
      </c>
      <c r="N103" s="13"/>
    </row>
    <row r="104" spans="1:14" ht="14" x14ac:dyDescent="0.15">
      <c r="A104" s="39"/>
      <c r="B104" s="6" t="s">
        <v>349</v>
      </c>
      <c r="D104" s="6" t="s">
        <v>191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L104" s="13">
        <v>0</v>
      </c>
      <c r="M104" s="13">
        <f>VENTAS[[#This Row],[Ganancia]]-VENTAS[[#This Row],[Violeta]]-VENTAS[[#This Row],[Adriana]]-VENTAS[[#This Row],[Daylin]]</f>
        <v>12.278333333333332</v>
      </c>
      <c r="N104" s="13"/>
    </row>
    <row r="105" spans="1:14" ht="14" x14ac:dyDescent="0.15">
      <c r="A105" s="39"/>
      <c r="B105" s="6" t="s">
        <v>349</v>
      </c>
      <c r="D105" s="6" t="s">
        <v>1598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L105" s="13">
        <v>0</v>
      </c>
      <c r="M105" s="13">
        <f>VENTAS[[#This Row],[Ganancia]]-VENTAS[[#This Row],[Violeta]]-VENTAS[[#This Row],[Adriana]]-VENTAS[[#This Row],[Daylin]]</f>
        <v>11.7</v>
      </c>
      <c r="N105" s="13"/>
    </row>
    <row r="106" spans="1:14" ht="14" x14ac:dyDescent="0.15">
      <c r="A106" s="39"/>
      <c r="B106" s="6"/>
      <c r="D106" s="6" t="s">
        <v>1598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L106" s="13">
        <v>0</v>
      </c>
      <c r="M106" s="13">
        <f>VENTAS[[#This Row],[Ganancia]]-VENTAS[[#This Row],[Violeta]]-VENTAS[[#This Row],[Adriana]]-VENTAS[[#This Row],[Daylin]]</f>
        <v>5.85</v>
      </c>
      <c r="N106" s="13"/>
    </row>
    <row r="107" spans="1:14" ht="14" x14ac:dyDescent="0.15">
      <c r="A107" s="39"/>
      <c r="B107" s="6" t="s">
        <v>349</v>
      </c>
      <c r="D107" s="6" t="s">
        <v>394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L107" s="13">
        <v>0</v>
      </c>
      <c r="M107" s="13">
        <f>VENTAS[[#This Row],[Ganancia]]-VENTAS[[#This Row],[Violeta]]-VENTAS[[#This Row],[Adriana]]-VENTAS[[#This Row],[Daylin]]</f>
        <v>14.195</v>
      </c>
      <c r="N107" s="13"/>
    </row>
    <row r="108" spans="1:14" ht="14" x14ac:dyDescent="0.15">
      <c r="A108" s="39"/>
      <c r="B108" s="6" t="s">
        <v>349</v>
      </c>
      <c r="D108" s="6" t="s">
        <v>317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L108" s="13">
        <v>0</v>
      </c>
      <c r="M108" s="13">
        <f>VENTAS[[#This Row],[Ganancia]]-VENTAS[[#This Row],[Violeta]]-VENTAS[[#This Row],[Adriana]]-VENTAS[[#This Row],[Daylin]]</f>
        <v>13.6</v>
      </c>
      <c r="N108" s="13"/>
    </row>
    <row r="109" spans="1:14" ht="14" x14ac:dyDescent="0.15">
      <c r="A109" s="39"/>
      <c r="B109" s="6" t="s">
        <v>349</v>
      </c>
      <c r="D109" s="6" t="s">
        <v>319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L109" s="13">
        <v>0</v>
      </c>
      <c r="M109" s="13">
        <f>VENTAS[[#This Row],[Ganancia]]-VENTAS[[#This Row],[Violeta]]-VENTAS[[#This Row],[Adriana]]-VENTAS[[#This Row],[Daylin]]</f>
        <v>14.919999999999998</v>
      </c>
      <c r="N109" s="13"/>
    </row>
    <row r="110" spans="1:14" ht="14" x14ac:dyDescent="0.15">
      <c r="A110" s="39"/>
      <c r="B110" s="6" t="s">
        <v>349</v>
      </c>
      <c r="D110" s="6" t="s">
        <v>318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L110" s="13">
        <v>0</v>
      </c>
      <c r="M110" s="13">
        <f>VENTAS[[#This Row],[Ganancia]]-VENTAS[[#This Row],[Violeta]]-VENTAS[[#This Row],[Adriana]]-VENTAS[[#This Row],[Daylin]]</f>
        <v>7.9466666666666654</v>
      </c>
      <c r="N110" s="13"/>
    </row>
    <row r="111" spans="1:14" ht="14" x14ac:dyDescent="0.15">
      <c r="A111" s="39"/>
      <c r="B111" s="6" t="s">
        <v>349</v>
      </c>
      <c r="D111" s="6" t="s">
        <v>322</v>
      </c>
      <c r="E111" t="str">
        <f>IFERROR(VLOOKUP(VENTAS[[#This Row],[Code]],INVENTARIO[],5,FALSE),"-")</f>
        <v>-</v>
      </c>
      <c r="F111" s="4">
        <v>2</v>
      </c>
      <c r="G111" s="13">
        <v>14</v>
      </c>
      <c r="H111" s="13" t="str">
        <f>IFERROR(VLOOKUP(VENTAS[[#This Row],[Code]],INVENTARIO[],24,FALSE),"-")</f>
        <v>-</v>
      </c>
      <c r="I111" s="13" t="e">
        <f>(VENTAS[[#This Row],[Precio Venta]]-VENTAS[[#This Row],[Costo]])*VENTAS[[#This Row],[Cantidad]]</f>
        <v>#VALUE!</v>
      </c>
      <c r="L111" s="13">
        <v>0</v>
      </c>
      <c r="M111" s="13" t="e">
        <f>VENTAS[[#This Row],[Ganancia]]-VENTAS[[#This Row],[Violeta]]-VENTAS[[#This Row],[Adriana]]-VENTAS[[#This Row],[Daylin]]</f>
        <v>#VALUE!</v>
      </c>
      <c r="N111" s="13"/>
    </row>
    <row r="112" spans="1:14" ht="28" x14ac:dyDescent="0.15">
      <c r="A112" s="39"/>
      <c r="B112" s="6" t="s">
        <v>349</v>
      </c>
      <c r="D112" s="6" t="s">
        <v>323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L112" s="13">
        <v>0</v>
      </c>
      <c r="M112" s="13">
        <f>VENTAS[[#This Row],[Ganancia]]-VENTAS[[#This Row],[Violeta]]-VENTAS[[#This Row],[Adriana]]-VENTAS[[#This Row],[Daylin]]</f>
        <v>3.2649999999999997</v>
      </c>
      <c r="N112" s="13"/>
    </row>
    <row r="113" spans="1:14" ht="28" x14ac:dyDescent="0.15">
      <c r="A113" s="39"/>
      <c r="B113" s="6" t="s">
        <v>349</v>
      </c>
      <c r="D113" s="6" t="s">
        <v>324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L113" s="13">
        <v>0</v>
      </c>
      <c r="M113" s="13">
        <f>VENTAS[[#This Row],[Ganancia]]-VENTAS[[#This Row],[Violeta]]-VENTAS[[#This Row],[Adriana]]-VENTAS[[#This Row],[Daylin]]</f>
        <v>9.7949999999999982</v>
      </c>
      <c r="N113" s="13"/>
    </row>
    <row r="114" spans="1:14" ht="14" x14ac:dyDescent="0.15">
      <c r="A114" s="39"/>
      <c r="B114" s="6" t="s">
        <v>349</v>
      </c>
      <c r="D114" s="6" t="s">
        <v>337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L114" s="13">
        <v>0</v>
      </c>
      <c r="M114" s="13">
        <f>VENTAS[[#This Row],[Ganancia]]-VENTAS[[#This Row],[Violeta]]-VENTAS[[#This Row],[Adriana]]-VENTAS[[#This Row],[Daylin]]</f>
        <v>13.67</v>
      </c>
      <c r="N114" s="13"/>
    </row>
    <row r="115" spans="1:14" ht="14" x14ac:dyDescent="0.15">
      <c r="A115" s="39"/>
      <c r="B115" s="6" t="s">
        <v>349</v>
      </c>
      <c r="D115" s="6" t="s">
        <v>338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L115" s="13">
        <v>0</v>
      </c>
      <c r="M115" s="13">
        <f>VENTAS[[#This Row],[Ganancia]]-VENTAS[[#This Row],[Violeta]]-VENTAS[[#This Row],[Adriana]]-VENTAS[[#This Row],[Daylin]]</f>
        <v>13.67</v>
      </c>
      <c r="N115" s="13"/>
    </row>
    <row r="116" spans="1:14" ht="14" x14ac:dyDescent="0.15">
      <c r="A116" s="39"/>
      <c r="B116" s="6" t="s">
        <v>349</v>
      </c>
      <c r="D116" s="6" t="s">
        <v>339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L116" s="13">
        <v>0</v>
      </c>
      <c r="M116" s="13">
        <f>VENTAS[[#This Row],[Ganancia]]-VENTAS[[#This Row],[Violeta]]-VENTAS[[#This Row],[Adriana]]-VENTAS[[#This Row],[Daylin]]</f>
        <v>10.67</v>
      </c>
      <c r="N116" s="13"/>
    </row>
    <row r="117" spans="1:14" ht="14" x14ac:dyDescent="0.15">
      <c r="A117" s="39"/>
      <c r="B117" s="6" t="s">
        <v>349</v>
      </c>
      <c r="D117" s="6" t="s">
        <v>326</v>
      </c>
      <c r="E117" t="str">
        <f>IFERROR(VLOOKUP(VENTAS[[#This Row],[Code]],INVENTARIO[],5,FALSE),"-")</f>
        <v>-</v>
      </c>
      <c r="F117" s="4">
        <v>1</v>
      </c>
      <c r="G117" s="13">
        <v>9</v>
      </c>
      <c r="H117" s="13" t="str">
        <f>IFERROR(VLOOKUP(VENTAS[[#This Row],[Code]],INVENTARIO[],24,FALSE),"-")</f>
        <v>-</v>
      </c>
      <c r="I117" s="13" t="e">
        <f>(VENTAS[[#This Row],[Precio Venta]]-VENTAS[[#This Row],[Costo]])*VENTAS[[#This Row],[Cantidad]]</f>
        <v>#VALUE!</v>
      </c>
      <c r="L117" s="13">
        <v>0</v>
      </c>
      <c r="M117" s="13" t="e">
        <f>VENTAS[[#This Row],[Ganancia]]-VENTAS[[#This Row],[Violeta]]-VENTAS[[#This Row],[Adriana]]-VENTAS[[#This Row],[Daylin]]</f>
        <v>#VALUE!</v>
      </c>
      <c r="N117" s="13"/>
    </row>
    <row r="118" spans="1:14" ht="14" x14ac:dyDescent="0.15">
      <c r="A118" s="39"/>
      <c r="B118" s="6" t="s">
        <v>349</v>
      </c>
      <c r="D118" s="6" t="s">
        <v>385</v>
      </c>
      <c r="E118" t="str">
        <f>IFERROR(VLOOKUP(VENTAS[[#This Row],[Code]],INVENTARIO[],5,FALSE),"-")</f>
        <v>-</v>
      </c>
      <c r="F118" s="4">
        <v>1</v>
      </c>
      <c r="G118" s="13">
        <v>10</v>
      </c>
      <c r="H118" s="13" t="str">
        <f>IFERROR(VLOOKUP(VENTAS[[#This Row],[Code]],INVENTARIO[],24,FALSE),"-")</f>
        <v>-</v>
      </c>
      <c r="I118" s="13" t="e">
        <f>(VENTAS[[#This Row],[Precio Venta]]-VENTAS[[#This Row],[Costo]])*VENTAS[[#This Row],[Cantidad]]</f>
        <v>#VALUE!</v>
      </c>
      <c r="L118" s="13">
        <v>0</v>
      </c>
      <c r="M118" s="13" t="e">
        <f>VENTAS[[#This Row],[Ganancia]]-VENTAS[[#This Row],[Violeta]]-VENTAS[[#This Row],[Adriana]]-VENTAS[[#This Row],[Daylin]]</f>
        <v>#VALUE!</v>
      </c>
      <c r="N118" s="13"/>
    </row>
    <row r="119" spans="1:14" ht="14" x14ac:dyDescent="0.15">
      <c r="A119" s="39"/>
      <c r="B119" s="6" t="s">
        <v>349</v>
      </c>
      <c r="D119" s="6" t="s">
        <v>332</v>
      </c>
      <c r="E119" t="str">
        <f>IFERROR(VLOOKUP(VENTAS[[#This Row],[Code]],INVENTARIO[],5,FALSE),"-")</f>
        <v>-</v>
      </c>
      <c r="F119" s="4">
        <v>2</v>
      </c>
      <c r="G119" s="13">
        <v>9</v>
      </c>
      <c r="H119" s="13" t="str">
        <f>IFERROR(VLOOKUP(VENTAS[[#This Row],[Code]],INVENTARIO[],24,FALSE),"-")</f>
        <v>-</v>
      </c>
      <c r="I119" s="13" t="e">
        <f>(VENTAS[[#This Row],[Precio Venta]]-VENTAS[[#This Row],[Costo]])*VENTAS[[#This Row],[Cantidad]]</f>
        <v>#VALUE!</v>
      </c>
      <c r="L119" s="13">
        <v>0</v>
      </c>
      <c r="M119" s="13" t="e">
        <f>VENTAS[[#This Row],[Ganancia]]-VENTAS[[#This Row],[Violeta]]-VENTAS[[#This Row],[Adriana]]-VENTAS[[#This Row],[Daylin]]</f>
        <v>#VALUE!</v>
      </c>
      <c r="N119" s="13"/>
    </row>
    <row r="120" spans="1:14" ht="14" x14ac:dyDescent="0.15">
      <c r="A120" s="39"/>
      <c r="B120" s="6" t="s">
        <v>349</v>
      </c>
      <c r="D120" s="6" t="s">
        <v>333</v>
      </c>
      <c r="E120" t="str">
        <f>IFERROR(VLOOKUP(VENTAS[[#This Row],[Code]],INVENTARIO[],5,FALSE),"-")</f>
        <v>-</v>
      </c>
      <c r="F120" s="4">
        <v>2</v>
      </c>
      <c r="G120" s="13">
        <v>9</v>
      </c>
      <c r="H120" s="13" t="str">
        <f>IFERROR(VLOOKUP(VENTAS[[#This Row],[Code]],INVENTARIO[],24,FALSE),"-")</f>
        <v>-</v>
      </c>
      <c r="I120" s="13" t="e">
        <f>(VENTAS[[#This Row],[Precio Venta]]-VENTAS[[#This Row],[Costo]])*VENTAS[[#This Row],[Cantidad]]</f>
        <v>#VALUE!</v>
      </c>
      <c r="L120" s="13">
        <v>0</v>
      </c>
      <c r="M120" s="13" t="e">
        <f>VENTAS[[#This Row],[Ganancia]]-VENTAS[[#This Row],[Violeta]]-VENTAS[[#This Row],[Adriana]]-VENTAS[[#This Row],[Daylin]]</f>
        <v>#VALUE!</v>
      </c>
      <c r="N120" s="13"/>
    </row>
    <row r="121" spans="1:14" ht="14" x14ac:dyDescent="0.15">
      <c r="A121" s="39"/>
      <c r="B121" s="6" t="s">
        <v>349</v>
      </c>
      <c r="D121" s="6" t="s">
        <v>1597</v>
      </c>
      <c r="E121" t="str">
        <f>IFERROR(VLOOKUP(VENTAS[[#This Row],[Code]],INVENTARIO[],5,FALSE),"-")</f>
        <v>Camiseta corta de manga farol</v>
      </c>
      <c r="F121" s="4">
        <v>2</v>
      </c>
      <c r="G121" s="13">
        <v>9</v>
      </c>
      <c r="H121" s="13">
        <f>IFERROR(VLOOKUP(VENTAS[[#This Row],[Code]],INVENTARIO[],24,FALSE),"-")</f>
        <v>5.7350000000000003</v>
      </c>
      <c r="I121" s="13">
        <f>(VENTAS[[#This Row],[Precio Venta]]-VENTAS[[#This Row],[Costo]])*VENTAS[[#This Row],[Cantidad]]</f>
        <v>6.5299999999999994</v>
      </c>
      <c r="L121" s="13">
        <v>0</v>
      </c>
      <c r="M121" s="13">
        <f>VENTAS[[#This Row],[Ganancia]]-VENTAS[[#This Row],[Violeta]]-VENTAS[[#This Row],[Adriana]]-VENTAS[[#This Row],[Daylin]]</f>
        <v>6.5299999999999994</v>
      </c>
      <c r="N121" s="13"/>
    </row>
    <row r="122" spans="1:14" ht="14" x14ac:dyDescent="0.15">
      <c r="A122" s="39"/>
      <c r="B122" s="6" t="s">
        <v>349</v>
      </c>
      <c r="D122" s="6" t="s">
        <v>336</v>
      </c>
      <c r="E122" t="str">
        <f>IFERROR(VLOOKUP(VENTAS[[#This Row],[Code]],INVENTARIO[],5,FALSE),"-")</f>
        <v>-</v>
      </c>
      <c r="F122" s="4">
        <v>1</v>
      </c>
      <c r="G122" s="13">
        <v>9</v>
      </c>
      <c r="H122" s="13" t="str">
        <f>IFERROR(VLOOKUP(VENTAS[[#This Row],[Code]],INVENTARIO[],24,FALSE),"-")</f>
        <v>-</v>
      </c>
      <c r="I122" s="13" t="e">
        <f>(VENTAS[[#This Row],[Precio Venta]]-VENTAS[[#This Row],[Costo]])*VENTAS[[#This Row],[Cantidad]]</f>
        <v>#VALUE!</v>
      </c>
      <c r="L122" s="13">
        <v>0</v>
      </c>
      <c r="M122" s="13" t="e">
        <f>VENTAS[[#This Row],[Ganancia]]-VENTAS[[#This Row],[Violeta]]-VENTAS[[#This Row],[Adriana]]-VENTAS[[#This Row],[Daylin]]</f>
        <v>#VALUE!</v>
      </c>
      <c r="N122" s="13"/>
    </row>
    <row r="123" spans="1:14" ht="14" x14ac:dyDescent="0.15">
      <c r="A123" s="39"/>
      <c r="B123" s="6" t="s">
        <v>349</v>
      </c>
      <c r="D123" s="6" t="s">
        <v>1596</v>
      </c>
      <c r="E123" t="str">
        <f>IFERROR(VLOOKUP(VENTAS[[#This Row],[Code]],INVENTARIO[],5,FALSE),"-")</f>
        <v>Camiseta corta de manga farol</v>
      </c>
      <c r="F123" s="4">
        <v>2</v>
      </c>
      <c r="G123" s="13">
        <v>9</v>
      </c>
      <c r="H123" s="13">
        <f>IFERROR(VLOOKUP(VENTAS[[#This Row],[Code]],INVENTARIO[],24,FALSE),"-")</f>
        <v>5.7350000000000003</v>
      </c>
      <c r="I123" s="13">
        <f>(VENTAS[[#This Row],[Precio Venta]]-VENTAS[[#This Row],[Costo]])*VENTAS[[#This Row],[Cantidad]]</f>
        <v>6.5299999999999994</v>
      </c>
      <c r="L123" s="13">
        <v>0</v>
      </c>
      <c r="M123" s="13">
        <f>VENTAS[[#This Row],[Ganancia]]-VENTAS[[#This Row],[Violeta]]-VENTAS[[#This Row],[Adriana]]-VENTAS[[#This Row],[Daylin]]</f>
        <v>6.5299999999999994</v>
      </c>
      <c r="N123" s="13"/>
    </row>
    <row r="124" spans="1:14" ht="14" x14ac:dyDescent="0.15">
      <c r="A124" s="39"/>
      <c r="B124" s="6" t="s">
        <v>349</v>
      </c>
      <c r="D124" s="6" t="s">
        <v>328</v>
      </c>
      <c r="E124" t="str">
        <f>IFERROR(VLOOKUP(VENTAS[[#This Row],[Code]],INVENTARIO[],5,FALSE),"-")</f>
        <v>-</v>
      </c>
      <c r="F124" s="4">
        <v>1</v>
      </c>
      <c r="G124" s="13">
        <v>9</v>
      </c>
      <c r="H124" s="13" t="str">
        <f>IFERROR(VLOOKUP(VENTAS[[#This Row],[Code]],INVENTARIO[],24,FALSE),"-")</f>
        <v>-</v>
      </c>
      <c r="I124" s="13" t="e">
        <f>(VENTAS[[#This Row],[Precio Venta]]-VENTAS[[#This Row],[Costo]])*VENTAS[[#This Row],[Cantidad]]</f>
        <v>#VALUE!</v>
      </c>
      <c r="L124" s="13">
        <v>0</v>
      </c>
      <c r="M124" s="13" t="e">
        <f>VENTAS[[#This Row],[Ganancia]]-VENTAS[[#This Row],[Violeta]]-VENTAS[[#This Row],[Adriana]]-VENTAS[[#This Row],[Daylin]]</f>
        <v>#VALUE!</v>
      </c>
      <c r="N124" s="13"/>
    </row>
    <row r="125" spans="1:14" ht="14" x14ac:dyDescent="0.15">
      <c r="A125" s="39"/>
      <c r="B125" s="6" t="s">
        <v>349</v>
      </c>
      <c r="D125" s="6" t="s">
        <v>1585</v>
      </c>
      <c r="E125" t="str">
        <f>IFERROR(VLOOKUP(VENTAS[[#This Row],[Code]],INVENTARIO[],5,FALSE),"-")</f>
        <v>Top corto manga farol</v>
      </c>
      <c r="F125" s="4">
        <v>2</v>
      </c>
      <c r="G125" s="13">
        <v>9</v>
      </c>
      <c r="H125" s="13">
        <f>IFERROR(VLOOKUP(VENTAS[[#This Row],[Code]],INVENTARIO[],24,FALSE),"-")</f>
        <v>5.7350000000000003</v>
      </c>
      <c r="I125" s="13">
        <f>(VENTAS[[#This Row],[Precio Venta]]-VENTAS[[#This Row],[Costo]])*VENTAS[[#This Row],[Cantidad]]</f>
        <v>6.5299999999999994</v>
      </c>
      <c r="L125" s="13">
        <v>0</v>
      </c>
      <c r="M125" s="13">
        <f>VENTAS[[#This Row],[Ganancia]]-VENTAS[[#This Row],[Violeta]]-VENTAS[[#This Row],[Adriana]]-VENTAS[[#This Row],[Daylin]]</f>
        <v>6.5299999999999994</v>
      </c>
      <c r="N125" s="13"/>
    </row>
    <row r="126" spans="1:14" ht="28" x14ac:dyDescent="0.15">
      <c r="A126" s="39"/>
      <c r="B126" s="6" t="s">
        <v>349</v>
      </c>
      <c r="D126" s="6" t="s">
        <v>460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L126" s="13">
        <v>0</v>
      </c>
      <c r="M126" s="13">
        <f>VENTAS[[#This Row],[Ganancia]]-VENTAS[[#This Row],[Violeta]]-VENTAS[[#This Row],[Adriana]]-VENTAS[[#This Row],[Daylin]]</f>
        <v>20.725000000000001</v>
      </c>
      <c r="N126" s="13"/>
    </row>
    <row r="127" spans="1:14" ht="14" x14ac:dyDescent="0.15">
      <c r="A127" s="39">
        <v>45045</v>
      </c>
      <c r="C127" s="6" t="s">
        <v>633</v>
      </c>
      <c r="D127" s="6" t="s">
        <v>396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L127" s="13">
        <f>VENTAS[[#This Row],[Ganancia]]*0.1</f>
        <v>0.49366666666666675</v>
      </c>
      <c r="M127" s="13">
        <f>VENTAS[[#This Row],[Ganancia]]-VENTAS[[#This Row],[Violeta]]-VENTAS[[#This Row],[Adriana]]-VENTAS[[#This Row],[Daylin]]</f>
        <v>4.4430000000000005</v>
      </c>
      <c r="N127" s="13"/>
    </row>
    <row r="128" spans="1:14" ht="14" x14ac:dyDescent="0.15">
      <c r="A128" s="39">
        <v>45045</v>
      </c>
      <c r="C128" s="6" t="s">
        <v>634</v>
      </c>
      <c r="D128" s="6" t="s">
        <v>451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L128" s="13">
        <f>VENTAS[[#This Row],[Ganancia]]*0.1</f>
        <v>0.71950000000000003</v>
      </c>
      <c r="M128" s="13">
        <f>VENTAS[[#This Row],[Ganancia]]-VENTAS[[#This Row],[Violeta]]-VENTAS[[#This Row],[Adriana]]-VENTAS[[#This Row],[Daylin]]</f>
        <v>6.4755000000000003</v>
      </c>
      <c r="N128" s="13"/>
    </row>
    <row r="129" spans="1:14" ht="28" x14ac:dyDescent="0.15">
      <c r="A129" s="39">
        <v>45045</v>
      </c>
      <c r="C129" s="6" t="s">
        <v>635</v>
      </c>
      <c r="D129" s="6" t="s">
        <v>284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L129" s="13">
        <f>VENTAS[[#This Row],[Ganancia]]*0.1</f>
        <v>0.42777777777777787</v>
      </c>
      <c r="M129" s="13">
        <f>VENTAS[[#This Row],[Ganancia]]-VENTAS[[#This Row],[Violeta]]-VENTAS[[#This Row],[Adriana]]-VENTAS[[#This Row],[Daylin]]</f>
        <v>3.8500000000000005</v>
      </c>
      <c r="N129" s="13"/>
    </row>
    <row r="130" spans="1:14" ht="14" x14ac:dyDescent="0.15">
      <c r="A130" s="39">
        <v>45045</v>
      </c>
      <c r="C130" s="6" t="s">
        <v>636</v>
      </c>
      <c r="D130" s="6" t="s">
        <v>1592</v>
      </c>
      <c r="E130" t="str">
        <f>IFERROR(VLOOKUP(VENTAS[[#This Row],[Code]],INVENTARIO[],5,FALSE),"-")</f>
        <v>Vestido con estampado floral pecho con fruncido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L130" s="13">
        <f>VENTAS[[#This Row],[Ganancia]]*0.1</f>
        <v>0.42777777777777787</v>
      </c>
      <c r="M130" s="13">
        <f>VENTAS[[#This Row],[Ganancia]]-VENTAS[[#This Row],[Violeta]]-VENTAS[[#This Row],[Adriana]]-VENTAS[[#This Row],[Daylin]]</f>
        <v>3.8500000000000005</v>
      </c>
      <c r="N130" s="13"/>
    </row>
    <row r="131" spans="1:14" ht="28" x14ac:dyDescent="0.15">
      <c r="A131" s="39">
        <v>45045</v>
      </c>
      <c r="C131" s="6" t="s">
        <v>637</v>
      </c>
      <c r="D131" s="6" t="s">
        <v>295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L131" s="13">
        <f>VENTAS[[#This Row],[Ganancia]]*0.1</f>
        <v>0.42777777777777787</v>
      </c>
      <c r="M131" s="13">
        <f>VENTAS[[#This Row],[Ganancia]]-VENTAS[[#This Row],[Violeta]]-VENTAS[[#This Row],[Adriana]]-VENTAS[[#This Row],[Daylin]]</f>
        <v>3.8500000000000005</v>
      </c>
      <c r="N131" s="13"/>
    </row>
    <row r="132" spans="1:14" ht="14" x14ac:dyDescent="0.15">
      <c r="A132" s="39"/>
      <c r="B132" s="6" t="s">
        <v>349</v>
      </c>
      <c r="D132" s="6" t="s">
        <v>439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L132" s="13">
        <v>0</v>
      </c>
      <c r="M132" s="13">
        <f>VENTAS[[#This Row],[Ganancia]]-VENTAS[[#This Row],[Violeta]]-VENTAS[[#This Row],[Adriana]]-VENTAS[[#This Row],[Daylin]]</f>
        <v>19.888888888888889</v>
      </c>
      <c r="N132" s="13"/>
    </row>
    <row r="133" spans="1:14" ht="14" x14ac:dyDescent="0.15">
      <c r="A133" s="39"/>
      <c r="B133" s="6" t="s">
        <v>349</v>
      </c>
      <c r="D133" s="6" t="s">
        <v>441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L133" s="13">
        <v>0</v>
      </c>
      <c r="M133" s="13">
        <f>VENTAS[[#This Row],[Ganancia]]-VENTAS[[#This Row],[Violeta]]-VENTAS[[#This Row],[Adriana]]-VENTAS[[#This Row],[Daylin]]</f>
        <v>19.888888888888889</v>
      </c>
      <c r="N133" s="13"/>
    </row>
    <row r="134" spans="1:14" ht="14" x14ac:dyDescent="0.15">
      <c r="A134" s="38">
        <v>45047</v>
      </c>
      <c r="B134" s="6"/>
      <c r="C134" s="6" t="s">
        <v>736</v>
      </c>
      <c r="D134" s="6" t="s">
        <v>448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L134" s="13">
        <f>VENTAS[[#This Row],[Ganancia]]*0.1</f>
        <v>0.52338888888888901</v>
      </c>
      <c r="M134" s="13">
        <f>VENTAS[[#This Row],[Ganancia]]-VENTAS[[#This Row],[Violeta]]-VENTAS[[#This Row],[Adriana]]-VENTAS[[#This Row],[Daylin]]</f>
        <v>4.7105000000000006</v>
      </c>
      <c r="N134" s="13"/>
    </row>
    <row r="135" spans="1:14" ht="14" x14ac:dyDescent="0.15">
      <c r="A135" s="38">
        <v>45047</v>
      </c>
      <c r="B135" s="6"/>
      <c r="C135" s="6" t="s">
        <v>736</v>
      </c>
      <c r="D135" s="6" t="s">
        <v>365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L135" s="13">
        <f>VENTAS[[#This Row],[Ganancia]]*0.1</f>
        <v>1.0573888888888889</v>
      </c>
      <c r="M135" s="13">
        <f>VENTAS[[#This Row],[Ganancia]]-VENTAS[[#This Row],[Violeta]]-VENTAS[[#This Row],[Adriana]]-VENTAS[[#This Row],[Daylin]]</f>
        <v>9.5165000000000006</v>
      </c>
      <c r="N135" s="13"/>
    </row>
    <row r="136" spans="1:14" s="101" customFormat="1" ht="14" x14ac:dyDescent="0.15">
      <c r="A136" s="99">
        <v>45047</v>
      </c>
      <c r="B136" s="100"/>
      <c r="C136" s="100" t="s">
        <v>737</v>
      </c>
      <c r="D136" s="100" t="s">
        <v>1599</v>
      </c>
      <c r="E136" s="101" t="str">
        <f>IFERROR(VLOOKUP(VENTAS[[#This Row],[Code]],INVENTARIO[],5,FALSE),"-")</f>
        <v xml:space="preserve">Vestido pecho con fruncido 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/>
      <c r="K136" s="103"/>
      <c r="L136" s="103">
        <f>VENTAS[[#This Row],[Ganancia]]*0.1</f>
        <v>0.42777777777777787</v>
      </c>
      <c r="M136" s="103">
        <f>VENTAS[[#This Row],[Ganancia]]-VENTAS[[#This Row],[Violeta]]-VENTAS[[#This Row],[Adriana]]-VENTAS[[#This Row],[Daylin]]</f>
        <v>3.8500000000000005</v>
      </c>
      <c r="N136" s="103"/>
    </row>
    <row r="137" spans="1:14" ht="17" customHeight="1" x14ac:dyDescent="0.15">
      <c r="A137" s="38"/>
      <c r="B137" s="6" t="s">
        <v>1271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L137" s="13">
        <f>VENTAS[[#This Row],[Ganancia]]*0.1</f>
        <v>0.82272222222222213</v>
      </c>
      <c r="M137" s="13">
        <f>VENTAS[[#This Row],[Ganancia]]-VENTAS[[#This Row],[Violeta]]-VENTAS[[#This Row],[Adriana]]-VENTAS[[#This Row],[Daylin]]</f>
        <v>7.4044999999999987</v>
      </c>
      <c r="N137" s="13"/>
    </row>
    <row r="138" spans="1:14" ht="14" x14ac:dyDescent="0.15">
      <c r="A138" s="38">
        <v>45048</v>
      </c>
      <c r="B138" s="6"/>
      <c r="C138" s="6"/>
      <c r="D138" s="6" t="s">
        <v>1406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L138" s="13">
        <f>VENTAS[[#This Row],[Ganancia]]*0.1</f>
        <v>0.36627777777777776</v>
      </c>
      <c r="M138" s="13">
        <f>VENTAS[[#This Row],[Ganancia]]-VENTAS[[#This Row],[Violeta]]-VENTAS[[#This Row],[Adriana]]-VENTAS[[#This Row],[Daylin]]</f>
        <v>3.2964999999999995</v>
      </c>
      <c r="N138" s="13"/>
    </row>
    <row r="139" spans="1:14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L139" s="13">
        <f>VENTAS[[#This Row],[Ganancia]]*0.1</f>
        <v>0.58411111111111114</v>
      </c>
      <c r="M139" s="13">
        <f>VENTAS[[#This Row],[Ganancia]]-VENTAS[[#This Row],[Violeta]]-VENTAS[[#This Row],[Adriana]]-VENTAS[[#This Row],[Daylin]]</f>
        <v>5.2569999999999997</v>
      </c>
      <c r="N139" s="13"/>
    </row>
    <row r="140" spans="1:14" ht="14" x14ac:dyDescent="0.15">
      <c r="A140" s="38">
        <v>45048</v>
      </c>
      <c r="B140" s="6"/>
      <c r="C140" s="6"/>
      <c r="D140" s="6" t="s">
        <v>447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L140" s="13">
        <f>VENTAS[[#This Row],[Ganancia]]*0.1</f>
        <v>0.7155555555555555</v>
      </c>
      <c r="M140" s="13">
        <f>VENTAS[[#This Row],[Ganancia]]-VENTAS[[#This Row],[Violeta]]-VENTAS[[#This Row],[Adriana]]-VENTAS[[#This Row],[Daylin]]</f>
        <v>6.4399999999999995</v>
      </c>
      <c r="N140" s="13"/>
    </row>
    <row r="141" spans="1:14" ht="14" x14ac:dyDescent="0.15">
      <c r="A141" s="38">
        <v>45051</v>
      </c>
      <c r="B141" s="6"/>
      <c r="C141" s="6" t="s">
        <v>975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L141" s="13">
        <f>VENTAS[[#This Row],[Ganancia]]*0.1</f>
        <v>0.71716666666666673</v>
      </c>
      <c r="M141" s="13">
        <f>VENTAS[[#This Row],[Ganancia]]-VENTAS[[#This Row],[Violeta]]-VENTAS[[#This Row],[Adriana]]-VENTAS[[#This Row],[Daylin]]</f>
        <v>6.4545000000000003</v>
      </c>
      <c r="N141" s="13"/>
    </row>
    <row r="142" spans="1:14" ht="14" x14ac:dyDescent="0.15">
      <c r="A142" s="38">
        <v>45057</v>
      </c>
      <c r="B142" s="6"/>
      <c r="C142" s="6" t="s">
        <v>976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L142" s="13">
        <f>VENTAS[[#This Row],[Ganancia]]*0.1</f>
        <v>1.1422777777777779</v>
      </c>
      <c r="M142" s="13">
        <f>VENTAS[[#This Row],[Ganancia]]-VENTAS[[#This Row],[Violeta]]-VENTAS[[#This Row],[Adriana]]-VENTAS[[#This Row],[Daylin]]</f>
        <v>10.2805</v>
      </c>
      <c r="N142" s="13"/>
    </row>
    <row r="143" spans="1:14" ht="17" customHeight="1" x14ac:dyDescent="0.15">
      <c r="A143" s="38">
        <v>45057</v>
      </c>
      <c r="B143" s="6"/>
      <c r="C143" s="6" t="s">
        <v>976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L143" s="13">
        <f>VENTAS[[#This Row],[Ganancia]]*0.1</f>
        <v>1.1766666666666665</v>
      </c>
      <c r="M143" s="13">
        <f>VENTAS[[#This Row],[Ganancia]]-VENTAS[[#This Row],[Violeta]]-VENTAS[[#This Row],[Adriana]]-VENTAS[[#This Row],[Daylin]]</f>
        <v>10.59</v>
      </c>
      <c r="N143" s="13"/>
    </row>
    <row r="144" spans="1:14" ht="14" x14ac:dyDescent="0.15">
      <c r="A144" s="38">
        <v>45057</v>
      </c>
      <c r="B144" s="6"/>
      <c r="C144" s="6" t="s">
        <v>977</v>
      </c>
      <c r="D144" s="6" t="s">
        <v>350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L144" s="13">
        <f>VENTAS[[#This Row],[Ganancia]]*0.1</f>
        <v>1.6</v>
      </c>
      <c r="M144" s="13">
        <f>VENTAS[[#This Row],[Ganancia]]-VENTAS[[#This Row],[Violeta]]-VENTAS[[#This Row],[Adriana]]-VENTAS[[#This Row],[Daylin]]</f>
        <v>14.4</v>
      </c>
      <c r="N144" s="13"/>
    </row>
    <row r="145" spans="1:14" ht="14" x14ac:dyDescent="0.15">
      <c r="A145" s="38">
        <v>45057</v>
      </c>
      <c r="B145" s="6"/>
      <c r="C145" s="6" t="s">
        <v>978</v>
      </c>
      <c r="D145" s="6" t="s">
        <v>396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L145" s="13">
        <f>VENTAS[[#This Row],[Ganancia]]*0.1</f>
        <v>0.49366666666666675</v>
      </c>
      <c r="M145" s="13">
        <f>VENTAS[[#This Row],[Ganancia]]-VENTAS[[#This Row],[Violeta]]-VENTAS[[#This Row],[Adriana]]-VENTAS[[#This Row],[Daylin]]</f>
        <v>4.4430000000000005</v>
      </c>
      <c r="N145" s="13"/>
    </row>
    <row r="146" spans="1:14" ht="14" x14ac:dyDescent="0.15">
      <c r="A146" s="38"/>
      <c r="B146" s="6" t="s">
        <v>979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L146" s="13">
        <f>VENTAS[[#This Row],[Ganancia]]*0.1</f>
        <v>0.51611111111111119</v>
      </c>
      <c r="M146" s="13">
        <f>VENTAS[[#This Row],[Ganancia]]-VENTAS[[#This Row],[Violeta]]-VENTAS[[#This Row],[Adriana]]-VENTAS[[#This Row],[Daylin]]</f>
        <v>4.6450000000000005</v>
      </c>
      <c r="N146" s="13"/>
    </row>
    <row r="147" spans="1:14" ht="14" x14ac:dyDescent="0.15">
      <c r="A147" s="38">
        <v>45062</v>
      </c>
      <c r="B147" s="6"/>
      <c r="C147" s="6" t="s">
        <v>1239</v>
      </c>
      <c r="D147" s="6" t="s">
        <v>422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L147" s="13">
        <f>VENTAS[[#This Row],[Ganancia]]*0.1</f>
        <v>0.41355555555555557</v>
      </c>
      <c r="M147" s="13">
        <f>VENTAS[[#This Row],[Ganancia]]-VENTAS[[#This Row],[Violeta]]-VENTAS[[#This Row],[Adriana]]-VENTAS[[#This Row],[Daylin]]</f>
        <v>3.722</v>
      </c>
      <c r="N147" s="13"/>
    </row>
    <row r="148" spans="1:14" ht="14" x14ac:dyDescent="0.15">
      <c r="A148" s="38"/>
      <c r="B148" s="6" t="s">
        <v>979</v>
      </c>
      <c r="C148" s="6"/>
      <c r="D148" s="6" t="s">
        <v>397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L148" s="13">
        <f>VENTAS[[#This Row],[Ganancia]]*0.1</f>
        <v>0.49366666666666675</v>
      </c>
      <c r="M148" s="13">
        <f>VENTAS[[#This Row],[Ganancia]]-VENTAS[[#This Row],[Violeta]]-VENTAS[[#This Row],[Adriana]]-VENTAS[[#This Row],[Daylin]]</f>
        <v>4.4430000000000005</v>
      </c>
      <c r="N148" s="13"/>
    </row>
    <row r="149" spans="1:14" ht="14" x14ac:dyDescent="0.15">
      <c r="A149" s="38">
        <v>45062</v>
      </c>
      <c r="B149" s="6"/>
      <c r="C149" s="6" t="s">
        <v>1239</v>
      </c>
      <c r="D149" s="6" t="s">
        <v>257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L149" s="13">
        <f>VENTAS[[#This Row],[Ganancia]]*0.1</f>
        <v>0.90922222222222226</v>
      </c>
      <c r="M149" s="13">
        <f>VENTAS[[#This Row],[Ganancia]]-VENTAS[[#This Row],[Violeta]]-VENTAS[[#This Row],[Adriana]]-VENTAS[[#This Row],[Daylin]]</f>
        <v>8.1829999999999998</v>
      </c>
      <c r="N149" s="13"/>
    </row>
    <row r="150" spans="1:14" ht="14" x14ac:dyDescent="0.15">
      <c r="A150" s="38">
        <v>45062</v>
      </c>
      <c r="B150" s="6"/>
      <c r="C150" s="6" t="s">
        <v>1239</v>
      </c>
      <c r="D150" s="6" t="s">
        <v>1712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L150" s="13">
        <f>VENTAS[[#This Row],[Ganancia]]*0.1</f>
        <v>0.39945454545454562</v>
      </c>
      <c r="M150" s="13">
        <f>VENTAS[[#This Row],[Ganancia]]-VENTAS[[#This Row],[Violeta]]-VENTAS[[#This Row],[Adriana]]-VENTAS[[#This Row],[Daylin]]</f>
        <v>3.5950909090909104</v>
      </c>
      <c r="N150" s="13"/>
    </row>
    <row r="151" spans="1:14" ht="14" x14ac:dyDescent="0.15">
      <c r="A151" s="90">
        <v>45062</v>
      </c>
      <c r="B151" s="6"/>
      <c r="C151" s="6" t="s">
        <v>1239</v>
      </c>
      <c r="D151" s="6" t="s">
        <v>1701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L151" s="13">
        <f>VENTAS[[#This Row],[Ganancia]]*0.1</f>
        <v>0.56418181818181823</v>
      </c>
      <c r="M151" s="13">
        <f>VENTAS[[#This Row],[Ganancia]]-VENTAS[[#This Row],[Violeta]]-VENTAS[[#This Row],[Adriana]]-VENTAS[[#This Row],[Daylin]]</f>
        <v>5.0776363636363646</v>
      </c>
      <c r="N151" s="13"/>
    </row>
    <row r="152" spans="1:14" ht="14" x14ac:dyDescent="0.15">
      <c r="A152" s="38">
        <v>45062</v>
      </c>
      <c r="B152" s="6"/>
      <c r="C152" s="6" t="s">
        <v>1239</v>
      </c>
      <c r="D152" s="6" t="s">
        <v>288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L152" s="13">
        <f>VENTAS[[#This Row],[Ganancia]]*0.1</f>
        <v>0.42777777777777787</v>
      </c>
      <c r="M152" s="13">
        <f>VENTAS[[#This Row],[Ganancia]]-VENTAS[[#This Row],[Violeta]]-VENTAS[[#This Row],[Adriana]]-VENTAS[[#This Row],[Daylin]]</f>
        <v>3.8500000000000005</v>
      </c>
      <c r="N152" s="13"/>
    </row>
    <row r="153" spans="1:14" ht="14" x14ac:dyDescent="0.15">
      <c r="A153" s="38">
        <v>45062</v>
      </c>
      <c r="B153" s="6"/>
      <c r="C153" s="6" t="s">
        <v>1239</v>
      </c>
      <c r="D153" s="6" t="s">
        <v>1750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L153" s="13">
        <f>VENTAS[[#This Row],[Ganancia]]*0.1</f>
        <v>0.66727272727272746</v>
      </c>
      <c r="M153" s="13">
        <f>VENTAS[[#This Row],[Ganancia]]-VENTAS[[#This Row],[Violeta]]-VENTAS[[#This Row],[Adriana]]-VENTAS[[#This Row],[Daylin]]</f>
        <v>6.0054545454545458</v>
      </c>
      <c r="N153" s="13"/>
    </row>
    <row r="154" spans="1:14" ht="14" x14ac:dyDescent="0.15">
      <c r="A154" s="90">
        <v>45062</v>
      </c>
      <c r="B154" s="6"/>
      <c r="C154" s="6" t="s">
        <v>1239</v>
      </c>
      <c r="D154" s="6" t="s">
        <v>1747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L154" s="13">
        <f>VENTAS[[#This Row],[Ganancia]]*0.1</f>
        <v>0.27200000000000008</v>
      </c>
      <c r="M154" s="13">
        <f>VENTAS[[#This Row],[Ganancia]]-VENTAS[[#This Row],[Violeta]]-VENTAS[[#This Row],[Adriana]]-VENTAS[[#This Row],[Daylin]]</f>
        <v>2.4480000000000004</v>
      </c>
      <c r="N154" s="13"/>
    </row>
    <row r="155" spans="1:14" ht="14" x14ac:dyDescent="0.15">
      <c r="A155" s="38">
        <v>45061</v>
      </c>
      <c r="B155" s="6"/>
      <c r="C155" s="6" t="s">
        <v>1224</v>
      </c>
      <c r="D155" s="6" t="s">
        <v>1222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8.1049999999999986</v>
      </c>
      <c r="I155" s="13">
        <f>(VENTAS[[#This Row],[Precio Venta]]-VENTAS[[#This Row],[Costo]])*VENTAS[[#This Row],[Cantidad]]</f>
        <v>9.8950000000000014</v>
      </c>
      <c r="L155" s="13">
        <f>VENTAS[[#This Row],[Ganancia]]*0.1</f>
        <v>0.98950000000000016</v>
      </c>
      <c r="M155" s="13">
        <f>VENTAS[[#This Row],[Ganancia]]-VENTAS[[#This Row],[Violeta]]-VENTAS[[#This Row],[Adriana]]-VENTAS[[#This Row],[Daylin]]</f>
        <v>8.9055000000000017</v>
      </c>
      <c r="N155" s="13"/>
    </row>
    <row r="156" spans="1:14" ht="14" x14ac:dyDescent="0.15">
      <c r="A156" s="38">
        <v>45061</v>
      </c>
      <c r="B156" s="6"/>
      <c r="C156" s="6" t="s">
        <v>1224</v>
      </c>
      <c r="D156" s="6" t="s">
        <v>1218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7.1568181818181813</v>
      </c>
      <c r="I156" s="13">
        <f>(VENTAS[[#This Row],[Precio Venta]]-VENTAS[[#This Row],[Costo]])*VENTAS[[#This Row],[Cantidad]]</f>
        <v>4.8431818181818187</v>
      </c>
      <c r="L156" s="13">
        <f>VENTAS[[#This Row],[Ganancia]]*0.1</f>
        <v>0.48431818181818187</v>
      </c>
      <c r="M156" s="13">
        <f>VENTAS[[#This Row],[Ganancia]]-VENTAS[[#This Row],[Violeta]]-VENTAS[[#This Row],[Adriana]]-VENTAS[[#This Row],[Daylin]]</f>
        <v>4.3588636363636368</v>
      </c>
      <c r="N156" s="13"/>
    </row>
    <row r="157" spans="1:14" ht="14" x14ac:dyDescent="0.15">
      <c r="A157" s="38">
        <v>45061</v>
      </c>
      <c r="B157" s="6"/>
      <c r="C157" s="6" t="s">
        <v>1224</v>
      </c>
      <c r="D157" s="6" t="s">
        <v>1206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L157" s="13">
        <f>VENTAS[[#This Row],[Ganancia]]*0.1</f>
        <v>0.41886363636363644</v>
      </c>
      <c r="M157" s="13">
        <f>VENTAS[[#This Row],[Ganancia]]-VENTAS[[#This Row],[Violeta]]-VENTAS[[#This Row],[Adriana]]-VENTAS[[#This Row],[Daylin]]</f>
        <v>3.7697727272727279</v>
      </c>
      <c r="N157" s="13"/>
    </row>
    <row r="158" spans="1:14" ht="14" x14ac:dyDescent="0.15">
      <c r="A158" s="38">
        <v>45061</v>
      </c>
      <c r="B158" s="6"/>
      <c r="C158" s="6" t="s">
        <v>1224</v>
      </c>
      <c r="D158" s="6" t="s">
        <v>1258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18.647727272727273</v>
      </c>
      <c r="I158" s="13">
        <f>(VENTAS[[#This Row],[Precio Venta]]-VENTAS[[#This Row],[Costo]])*VENTAS[[#This Row],[Cantidad]]</f>
        <v>11.352272727272727</v>
      </c>
      <c r="L158" s="13">
        <f>VENTAS[[#This Row],[Ganancia]]*0.1</f>
        <v>1.1352272727272728</v>
      </c>
      <c r="M158" s="13">
        <f>VENTAS[[#This Row],[Ganancia]]-VENTAS[[#This Row],[Violeta]]-VENTAS[[#This Row],[Adriana]]-VENTAS[[#This Row],[Daylin]]</f>
        <v>10.217045454545454</v>
      </c>
      <c r="N158" s="13"/>
    </row>
    <row r="159" spans="1:14" ht="14" x14ac:dyDescent="0.15">
      <c r="A159" s="38">
        <v>45061</v>
      </c>
      <c r="B159" s="6"/>
      <c r="C159" s="6" t="s">
        <v>1224</v>
      </c>
      <c r="D159" s="6" t="s">
        <v>1172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L159" s="13">
        <f>VENTAS[[#This Row],[Ganancia]]*0.1</f>
        <v>0.49227272727272742</v>
      </c>
      <c r="M159" s="13">
        <f>VENTAS[[#This Row],[Ganancia]]-VENTAS[[#This Row],[Violeta]]-VENTAS[[#This Row],[Adriana]]-VENTAS[[#This Row],[Daylin]]</f>
        <v>4.4304545454545465</v>
      </c>
      <c r="N159" s="13"/>
    </row>
    <row r="160" spans="1:14" ht="14" x14ac:dyDescent="0.15">
      <c r="A160" s="38">
        <v>45061</v>
      </c>
      <c r="B160" s="6"/>
      <c r="C160" s="6" t="s">
        <v>1224</v>
      </c>
      <c r="D160" s="6" t="s">
        <v>1250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27.52272727272727</v>
      </c>
      <c r="I160" s="13">
        <f>(VENTAS[[#This Row],[Precio Venta]]-VENTAS[[#This Row],[Costo]])*VENTAS[[#This Row],[Cantidad]]</f>
        <v>7.4772727272727302</v>
      </c>
      <c r="L160" s="13">
        <f>VENTAS[[#This Row],[Ganancia]]*0.1</f>
        <v>0.74772727272727302</v>
      </c>
      <c r="M160" s="13">
        <f>VENTAS[[#This Row],[Ganancia]]-VENTAS[[#This Row],[Violeta]]-VENTAS[[#This Row],[Adriana]]-VENTAS[[#This Row],[Daylin]]</f>
        <v>6.7295454545454572</v>
      </c>
      <c r="N160" s="13"/>
    </row>
    <row r="161" spans="1:14" ht="14" x14ac:dyDescent="0.15">
      <c r="A161" s="38">
        <v>45062</v>
      </c>
      <c r="B161" s="6"/>
      <c r="C161" s="6" t="s">
        <v>1240</v>
      </c>
      <c r="D161" s="6" t="s">
        <v>395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L161" s="13">
        <f>VENTAS[[#This Row],[Ganancia]]*0.1</f>
        <v>0.49366666666666675</v>
      </c>
      <c r="M161" s="13">
        <f>VENTAS[[#This Row],[Ganancia]]-VENTAS[[#This Row],[Violeta]]-VENTAS[[#This Row],[Adriana]]-VENTAS[[#This Row],[Daylin]]</f>
        <v>4.4430000000000005</v>
      </c>
      <c r="N161" s="13"/>
    </row>
    <row r="162" spans="1:14" ht="14" x14ac:dyDescent="0.15">
      <c r="A162" s="38">
        <v>45062</v>
      </c>
      <c r="B162" s="6"/>
      <c r="C162" s="6" t="s">
        <v>1240</v>
      </c>
      <c r="D162" s="6" t="s">
        <v>1705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L162" s="13">
        <f>VENTAS[[#This Row],[Ganancia]]*0.1</f>
        <v>0.96704545454545476</v>
      </c>
      <c r="M162" s="13">
        <f>VENTAS[[#This Row],[Ganancia]]-VENTAS[[#This Row],[Violeta]]-VENTAS[[#This Row],[Adriana]]-VENTAS[[#This Row],[Daylin]]</f>
        <v>8.7034090909090924</v>
      </c>
      <c r="N162" s="13"/>
    </row>
    <row r="163" spans="1:14" ht="14" x14ac:dyDescent="0.15">
      <c r="A163" s="38">
        <v>45059</v>
      </c>
      <c r="B163" s="6" t="s">
        <v>1241</v>
      </c>
      <c r="C163" s="6" t="s">
        <v>633</v>
      </c>
      <c r="D163" s="6" t="s">
        <v>1185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L163" s="13">
        <f>VENTAS[[#This Row],[Ganancia]]*0.1</f>
        <v>1.0077272727272728</v>
      </c>
      <c r="M163" s="13">
        <f>VENTAS[[#This Row],[Ganancia]]-VENTAS[[#This Row],[Violeta]]-VENTAS[[#This Row],[Adriana]]-VENTAS[[#This Row],[Daylin]]</f>
        <v>9.0695454545454552</v>
      </c>
      <c r="N163" s="13"/>
    </row>
    <row r="164" spans="1:14" ht="14" x14ac:dyDescent="0.15">
      <c r="A164" s="38">
        <v>45064</v>
      </c>
      <c r="B164" s="6"/>
      <c r="C164" s="6" t="s">
        <v>1269</v>
      </c>
      <c r="D164" s="6" t="s">
        <v>1768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27.52272727272727</v>
      </c>
      <c r="I164" s="13">
        <f>(VENTAS[[#This Row],[Precio Venta]]-VENTAS[[#This Row],[Costo]])*VENTAS[[#This Row],[Cantidad]]</f>
        <v>7.4772727272727302</v>
      </c>
      <c r="L164" s="13">
        <f>VENTAS[[#This Row],[Ganancia]]*0.1</f>
        <v>0.74772727272727302</v>
      </c>
      <c r="M164" s="13">
        <f>VENTAS[[#This Row],[Ganancia]]-VENTAS[[#This Row],[Violeta]]-VENTAS[[#This Row],[Adriana]]-VENTAS[[#This Row],[Daylin]]</f>
        <v>6.7295454545454572</v>
      </c>
      <c r="N164" s="13"/>
    </row>
    <row r="165" spans="1:14" ht="14" x14ac:dyDescent="0.15">
      <c r="A165" s="38">
        <v>45064</v>
      </c>
      <c r="B165" s="6"/>
      <c r="C165" s="6" t="s">
        <v>1269</v>
      </c>
      <c r="D165" s="6" t="s">
        <v>1208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L165" s="13">
        <f>VENTAS[[#This Row],[Ganancia]]*0.1</f>
        <v>0.51886363636363642</v>
      </c>
      <c r="M165" s="13">
        <f>VENTAS[[#This Row],[Ganancia]]-VENTAS[[#This Row],[Violeta]]-VENTAS[[#This Row],[Adriana]]-VENTAS[[#This Row],[Daylin]]</f>
        <v>4.6697727272727283</v>
      </c>
      <c r="N165" s="13"/>
    </row>
    <row r="166" spans="1:14" ht="14" x14ac:dyDescent="0.15">
      <c r="A166" s="38">
        <v>45064</v>
      </c>
      <c r="B166" s="6"/>
      <c r="C166" s="6" t="s">
        <v>1270</v>
      </c>
      <c r="D166" s="43" t="s">
        <v>1191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L166" s="13">
        <f>VENTAS[[#This Row],[Ganancia]]*0.1</f>
        <v>1.1151363636363638</v>
      </c>
      <c r="M166" s="13">
        <f>VENTAS[[#This Row],[Ganancia]]-VENTAS[[#This Row],[Violeta]]-VENTAS[[#This Row],[Adriana]]-VENTAS[[#This Row],[Daylin]]</f>
        <v>10.036227272727274</v>
      </c>
      <c r="N166" s="13"/>
    </row>
    <row r="167" spans="1:14" ht="14" x14ac:dyDescent="0.15">
      <c r="A167" s="38">
        <v>45064</v>
      </c>
      <c r="B167" s="6"/>
      <c r="C167" s="6" t="s">
        <v>1270</v>
      </c>
      <c r="D167" s="6" t="s">
        <v>1210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L167" s="13">
        <f>VENTAS[[#This Row],[Ganancia]]*0.1</f>
        <v>0.64722727272727276</v>
      </c>
      <c r="M167" s="13">
        <f>VENTAS[[#This Row],[Ganancia]]-VENTAS[[#This Row],[Violeta]]-VENTAS[[#This Row],[Adriana]]-VENTAS[[#This Row],[Daylin]]</f>
        <v>5.8250454545454549</v>
      </c>
      <c r="N167" s="13"/>
    </row>
    <row r="168" spans="1:14" ht="14" x14ac:dyDescent="0.15">
      <c r="A168" s="38">
        <v>45064</v>
      </c>
      <c r="B168" s="6"/>
      <c r="C168" s="6" t="s">
        <v>975</v>
      </c>
      <c r="D168" s="6" t="s">
        <v>1406</v>
      </c>
      <c r="E168" s="4" t="str">
        <f>IFERROR(VLOOKUP(VENTAS[[#This Row],[Code]],INVENTARIO[],5,FALSE),"-")</f>
        <v xml:space="preserve">Pareo Falda </v>
      </c>
      <c r="F168" s="4">
        <v>4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14.65111111111111</v>
      </c>
      <c r="L168" s="13">
        <f>VENTAS[[#This Row],[Ganancia]]*0.1</f>
        <v>1.465111111111111</v>
      </c>
      <c r="M168" s="13">
        <f>VENTAS[[#This Row],[Ganancia]]-VENTAS[[#This Row],[Violeta]]-VENTAS[[#This Row],[Adriana]]-VENTAS[[#This Row],[Daylin]]</f>
        <v>13.185999999999998</v>
      </c>
      <c r="N168" s="13"/>
    </row>
    <row r="169" spans="1:14" ht="14" x14ac:dyDescent="0.15">
      <c r="A169" s="38">
        <v>45064</v>
      </c>
      <c r="B169" s="6"/>
      <c r="C169" s="6" t="s">
        <v>975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L169" s="13">
        <f>VENTAS[[#This Row],[Ganancia]]*0.1</f>
        <v>0.65211111111111109</v>
      </c>
      <c r="M169" s="13">
        <f>VENTAS[[#This Row],[Ganancia]]-VENTAS[[#This Row],[Violeta]]-VENTAS[[#This Row],[Adriana]]-VENTAS[[#This Row],[Daylin]]</f>
        <v>5.8689999999999998</v>
      </c>
      <c r="N169" s="13"/>
    </row>
    <row r="170" spans="1:14" ht="14" x14ac:dyDescent="0.15">
      <c r="A170" s="38">
        <v>45064</v>
      </c>
      <c r="B170" s="6"/>
      <c r="C170" s="6" t="s">
        <v>1272</v>
      </c>
      <c r="D170" s="6" t="s">
        <v>1161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L170" s="13">
        <f>VENTAS[[#This Row],[Ganancia]]*0.1</f>
        <v>0.88204545454545458</v>
      </c>
      <c r="M170" s="13">
        <f>VENTAS[[#This Row],[Ganancia]]-VENTAS[[#This Row],[Violeta]]-VENTAS[[#This Row],[Adriana]]-VENTAS[[#This Row],[Daylin]]</f>
        <v>7.938409090909091</v>
      </c>
      <c r="N170" s="13"/>
    </row>
    <row r="171" spans="1:14" ht="14" x14ac:dyDescent="0.15">
      <c r="A171" s="38">
        <v>45064</v>
      </c>
      <c r="B171" s="6"/>
      <c r="C171" s="6" t="s">
        <v>1273</v>
      </c>
      <c r="D171" s="6" t="s">
        <v>1749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L171" s="13">
        <f>VENTAS[[#This Row],[Ganancia]]*0.1</f>
        <v>0.66727272727272746</v>
      </c>
      <c r="M171" s="13">
        <f>VENTAS[[#This Row],[Ganancia]]-VENTAS[[#This Row],[Violeta]]-VENTAS[[#This Row],[Adriana]]-VENTAS[[#This Row],[Daylin]]</f>
        <v>6.0054545454545458</v>
      </c>
      <c r="N171" s="13"/>
    </row>
    <row r="172" spans="1:14" ht="14" x14ac:dyDescent="0.15">
      <c r="A172" s="38">
        <v>45065</v>
      </c>
      <c r="B172" s="6"/>
      <c r="C172" s="6" t="s">
        <v>1274</v>
      </c>
      <c r="D172" s="6" t="s">
        <v>1198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L172" s="13">
        <f>VENTAS[[#This Row],[Ganancia]]*0.1</f>
        <v>1.0128636363636365</v>
      </c>
      <c r="M172" s="13">
        <f>VENTAS[[#This Row],[Ganancia]]-VENTAS[[#This Row],[Violeta]]-VENTAS[[#This Row],[Adriana]]-VENTAS[[#This Row],[Daylin]]</f>
        <v>9.1157727272727271</v>
      </c>
      <c r="N172" s="13"/>
    </row>
    <row r="173" spans="1:14" ht="14" x14ac:dyDescent="0.15">
      <c r="A173" s="38">
        <v>45065</v>
      </c>
      <c r="B173" s="6"/>
      <c r="C173" s="6" t="s">
        <v>1275</v>
      </c>
      <c r="D173" s="6" t="s">
        <v>1540</v>
      </c>
      <c r="E173" s="4" t="str">
        <f>IFERROR(VLOOKUP(VENTAS[[#This Row],[Code]],INVENTARIO[],5,FALSE),"-")</f>
        <v>Bañador bikini floral</v>
      </c>
      <c r="F173" s="4">
        <v>1</v>
      </c>
      <c r="G173" s="13">
        <v>25</v>
      </c>
      <c r="H173" s="13">
        <f>IFERROR(VLOOKUP(VENTAS[[#This Row],[Code]],INVENTARIO[],24,FALSE),"-")</f>
        <v>16.604444444444443</v>
      </c>
      <c r="I173" s="13">
        <f>(VENTAS[[#This Row],[Precio Venta]]-VENTAS[[#This Row],[Costo]])*VENTAS[[#This Row],[Cantidad]]</f>
        <v>8.395555555555557</v>
      </c>
      <c r="L173" s="13">
        <f>VENTAS[[#This Row],[Ganancia]]*0.1</f>
        <v>0.83955555555555572</v>
      </c>
      <c r="M173" s="13">
        <f>VENTAS[[#This Row],[Ganancia]]-VENTAS[[#This Row],[Violeta]]-VENTAS[[#This Row],[Adriana]]-VENTAS[[#This Row],[Daylin]]</f>
        <v>7.5560000000000009</v>
      </c>
      <c r="N173" s="13"/>
    </row>
    <row r="174" spans="1:14" ht="14" x14ac:dyDescent="0.15">
      <c r="A174" s="38">
        <v>45065</v>
      </c>
      <c r="B174" s="6"/>
      <c r="C174" s="6" t="s">
        <v>1277</v>
      </c>
      <c r="D174" s="6" t="s">
        <v>206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L174" s="13">
        <f>VENTAS[[#This Row],[Ganancia]]*0.1</f>
        <v>0.21649999999999991</v>
      </c>
      <c r="M174" s="13">
        <f>VENTAS[[#This Row],[Ganancia]]-VENTAS[[#This Row],[Violeta]]-VENTAS[[#This Row],[Adriana]]-VENTAS[[#This Row],[Daylin]]</f>
        <v>1.9484999999999992</v>
      </c>
      <c r="N174" s="13"/>
    </row>
    <row r="175" spans="1:14" ht="17" customHeight="1" x14ac:dyDescent="0.15">
      <c r="A175" s="38">
        <v>45065</v>
      </c>
      <c r="B175" s="6"/>
      <c r="C175" s="6" t="s">
        <v>1277</v>
      </c>
      <c r="D175" s="6" t="s">
        <v>217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L175" s="13">
        <f>VENTAS[[#This Row],[Ganancia]]*0.1</f>
        <v>0.77516666666666678</v>
      </c>
      <c r="M175" s="13">
        <f>VENTAS[[#This Row],[Ganancia]]-VENTAS[[#This Row],[Violeta]]-VENTAS[[#This Row],[Adriana]]-VENTAS[[#This Row],[Daylin]]</f>
        <v>6.9764999999999997</v>
      </c>
      <c r="N175" s="13"/>
    </row>
    <row r="176" spans="1:14" ht="14" x14ac:dyDescent="0.15">
      <c r="A176" s="38">
        <v>45065</v>
      </c>
      <c r="B176" s="6"/>
      <c r="C176" s="6" t="s">
        <v>1277</v>
      </c>
      <c r="D176" s="6" t="s">
        <v>1583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L176" s="13">
        <f>VENTAS[[#This Row],[Ganancia]]*0.1</f>
        <v>0.38066666666666671</v>
      </c>
      <c r="M176" s="13">
        <f>VENTAS[[#This Row],[Ganancia]]-VENTAS[[#This Row],[Violeta]]-VENTAS[[#This Row],[Adriana]]-VENTAS[[#This Row],[Daylin]]</f>
        <v>3.4260000000000002</v>
      </c>
      <c r="N176" s="13"/>
    </row>
    <row r="177" spans="1:14" ht="14" x14ac:dyDescent="0.15">
      <c r="A177" s="38">
        <v>45065</v>
      </c>
      <c r="B177" s="6"/>
      <c r="C177" s="6" t="s">
        <v>1277</v>
      </c>
      <c r="D177" s="6" t="s">
        <v>442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L177" s="13">
        <f>VENTAS[[#This Row],[Ganancia]]*0.1</f>
        <v>0.60555555555555562</v>
      </c>
      <c r="M177" s="13">
        <f>VENTAS[[#This Row],[Ganancia]]-VENTAS[[#This Row],[Violeta]]-VENTAS[[#This Row],[Adriana]]-VENTAS[[#This Row],[Daylin]]</f>
        <v>5.4499999999999993</v>
      </c>
      <c r="N177" s="13"/>
    </row>
    <row r="178" spans="1:14" ht="14" x14ac:dyDescent="0.15">
      <c r="A178" s="38"/>
      <c r="B178" s="6" t="s">
        <v>979</v>
      </c>
      <c r="C178" s="6" t="s">
        <v>1239</v>
      </c>
      <c r="D178" s="6" t="s">
        <v>444</v>
      </c>
      <c r="E178" s="4" t="str">
        <f>IFERROR(VLOOKUP(VENTAS[[#This Row],[Code]],INVENTARIO[],5,FALSE),"-")</f>
        <v>-</v>
      </c>
      <c r="F178" s="4">
        <v>1</v>
      </c>
      <c r="G178" s="13">
        <v>18</v>
      </c>
      <c r="H178" s="13" t="str">
        <f>IFERROR(VLOOKUP(VENTAS[[#This Row],[Code]],INVENTARIO[],24,FALSE),"-")</f>
        <v>-</v>
      </c>
      <c r="I178" s="13" t="e">
        <f>(VENTAS[[#This Row],[Precio Venta]]-VENTAS[[#This Row],[Costo]])*VENTAS[[#This Row],[Cantidad]]</f>
        <v>#VALUE!</v>
      </c>
      <c r="L178" s="13" t="e">
        <f>VENTAS[[#This Row],[Ganancia]]*0.1</f>
        <v>#VALUE!</v>
      </c>
      <c r="M178" s="13" t="e">
        <f>VENTAS[[#This Row],[Ganancia]]-VENTAS[[#This Row],[Violeta]]-VENTAS[[#This Row],[Adriana]]-VENTAS[[#This Row],[Daylin]]</f>
        <v>#VALUE!</v>
      </c>
      <c r="N178" s="13"/>
    </row>
    <row r="179" spans="1:14" ht="14" x14ac:dyDescent="0.15">
      <c r="A179" s="38">
        <v>45065</v>
      </c>
      <c r="B179" s="6"/>
      <c r="C179" s="6" t="s">
        <v>1278</v>
      </c>
      <c r="D179" s="6" t="s">
        <v>1768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27.52272727272727</v>
      </c>
      <c r="I179" s="13">
        <f>(VENTAS[[#This Row],[Precio Venta]]-VENTAS[[#This Row],[Costo]])*VENTAS[[#This Row],[Cantidad]]</f>
        <v>7.4772727272727302</v>
      </c>
      <c r="L179" s="13">
        <f>VENTAS[[#This Row],[Ganancia]]*0.1</f>
        <v>0.74772727272727302</v>
      </c>
      <c r="M179" s="13">
        <f>VENTAS[[#This Row],[Ganancia]]-VENTAS[[#This Row],[Violeta]]-VENTAS[[#This Row],[Adriana]]-VENTAS[[#This Row],[Daylin]]</f>
        <v>6.7295454545454572</v>
      </c>
      <c r="N179" s="13"/>
    </row>
    <row r="180" spans="1:14" ht="14" x14ac:dyDescent="0.15">
      <c r="A180" s="38">
        <v>45067</v>
      </c>
      <c r="B180" s="6"/>
      <c r="C180" s="6" t="s">
        <v>1303</v>
      </c>
      <c r="D180" s="6" t="s">
        <v>1172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L180" s="13">
        <f>VENTAS[[#This Row],[Ganancia]]*0.1</f>
        <v>0.39227272727272738</v>
      </c>
      <c r="M180" s="13">
        <f>VENTAS[[#This Row],[Ganancia]]-VENTAS[[#This Row],[Violeta]]-VENTAS[[#This Row],[Adriana]]-VENTAS[[#This Row],[Daylin]]</f>
        <v>3.5304545454545462</v>
      </c>
      <c r="N180" s="13"/>
    </row>
    <row r="181" spans="1:14" ht="14" x14ac:dyDescent="0.15">
      <c r="A181" s="38">
        <v>45067</v>
      </c>
      <c r="B181" s="6"/>
      <c r="C181" s="6" t="s">
        <v>1303</v>
      </c>
      <c r="D181" s="6" t="s">
        <v>1771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25.818181818181817</v>
      </c>
      <c r="I181" s="13">
        <f>(VENTAS[[#This Row],[Precio Venta]]-VENTAS[[#This Row],[Costo]])*VENTAS[[#This Row],[Cantidad]]</f>
        <v>9.1818181818181834</v>
      </c>
      <c r="L181" s="13">
        <f>VENTAS[[#This Row],[Ganancia]]*0.1</f>
        <v>0.91818181818181843</v>
      </c>
      <c r="M181" s="13">
        <f>VENTAS[[#This Row],[Ganancia]]-VENTAS[[#This Row],[Violeta]]-VENTAS[[#This Row],[Adriana]]-VENTAS[[#This Row],[Daylin]]</f>
        <v>8.2636363636363654</v>
      </c>
      <c r="N181" s="13"/>
    </row>
    <row r="182" spans="1:14" ht="14" x14ac:dyDescent="0.15">
      <c r="A182" s="38">
        <v>45067</v>
      </c>
      <c r="B182" s="6"/>
      <c r="C182" s="6" t="s">
        <v>1303</v>
      </c>
      <c r="D182" s="6" t="s">
        <v>476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L182" s="13">
        <f>VENTAS[[#This Row],[Ganancia]]*0.1</f>
        <v>0.67222222222222217</v>
      </c>
      <c r="M182" s="13">
        <f>VENTAS[[#This Row],[Ganancia]]-VENTAS[[#This Row],[Violeta]]-VENTAS[[#This Row],[Adriana]]-VENTAS[[#This Row],[Daylin]]</f>
        <v>6.0499999999999989</v>
      </c>
      <c r="N182" s="13"/>
    </row>
    <row r="183" spans="1:14" ht="14" x14ac:dyDescent="0.15">
      <c r="A183" s="38">
        <v>45067</v>
      </c>
      <c r="B183" s="6"/>
      <c r="C183" s="6" t="s">
        <v>1304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L183" s="13">
        <f>VENTAS[[#This Row],[Ganancia]]*0.1</f>
        <v>1.1928888888888889</v>
      </c>
      <c r="M183" s="13">
        <f>VENTAS[[#This Row],[Ganancia]]-VENTAS[[#This Row],[Violeta]]-VENTAS[[#This Row],[Adriana]]-VENTAS[[#This Row],[Daylin]]</f>
        <v>10.735999999999999</v>
      </c>
      <c r="N183" s="13"/>
    </row>
    <row r="184" spans="1:14" ht="14" x14ac:dyDescent="0.15">
      <c r="A184" s="38">
        <v>45067</v>
      </c>
      <c r="B184" s="6"/>
      <c r="C184" s="6" t="s">
        <v>1304</v>
      </c>
      <c r="D184" s="6" t="s">
        <v>1227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6.7590909090909079</v>
      </c>
      <c r="I184" s="13">
        <f>(VENTAS[[#This Row],[Precio Venta]]-VENTAS[[#This Row],[Costo]])*VENTAS[[#This Row],[Cantidad]]</f>
        <v>5.2409090909090921</v>
      </c>
      <c r="L184" s="13">
        <f>VENTAS[[#This Row],[Ganancia]]*0.1</f>
        <v>0.52409090909090927</v>
      </c>
      <c r="M184" s="13">
        <f>VENTAS[[#This Row],[Ganancia]]-VENTAS[[#This Row],[Violeta]]-VENTAS[[#This Row],[Adriana]]-VENTAS[[#This Row],[Daylin]]</f>
        <v>4.7168181818181827</v>
      </c>
      <c r="N184" s="13"/>
    </row>
    <row r="185" spans="1:14" ht="14" x14ac:dyDescent="0.15">
      <c r="A185" s="38">
        <v>45067</v>
      </c>
      <c r="B185" s="6"/>
      <c r="C185" s="6" t="s">
        <v>1304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L185" s="13">
        <f>VENTAS[[#This Row],[Ganancia]]*0.1</f>
        <v>0.37777777777777788</v>
      </c>
      <c r="M185" s="13">
        <f>VENTAS[[#This Row],[Ganancia]]-VENTAS[[#This Row],[Violeta]]-VENTAS[[#This Row],[Adriana]]-VENTAS[[#This Row],[Daylin]]</f>
        <v>3.4000000000000008</v>
      </c>
      <c r="N185" s="13"/>
    </row>
    <row r="186" spans="1:14" ht="14" x14ac:dyDescent="0.15">
      <c r="A186" s="38">
        <v>45067</v>
      </c>
      <c r="B186" s="6"/>
      <c r="C186" s="6" t="s">
        <v>1305</v>
      </c>
      <c r="D186" s="6" t="s">
        <v>1725</v>
      </c>
      <c r="E186" s="4" t="str">
        <f>IFERROR(VLOOKUP(VENTAS[[#This Row],[Code]],INVENTARIO[],5,FALSE),"-")</f>
        <v>Vestido Tropical</v>
      </c>
      <c r="F186" s="4">
        <v>1</v>
      </c>
      <c r="G186" s="13">
        <v>30</v>
      </c>
      <c r="H186" s="13">
        <f>IFERROR(VLOOKUP(VENTAS[[#This Row],[Code]],INVENTARIO[],24,FALSE),"-")</f>
        <v>19.018636363636364</v>
      </c>
      <c r="I186" s="13">
        <f>(VENTAS[[#This Row],[Precio Venta]]-VENTAS[[#This Row],[Costo]])*VENTAS[[#This Row],[Cantidad]]</f>
        <v>10.981363636363636</v>
      </c>
      <c r="L186" s="13">
        <f>VENTAS[[#This Row],[Ganancia]]*0.1</f>
        <v>1.0981363636363637</v>
      </c>
      <c r="M186" s="13">
        <f>VENTAS[[#This Row],[Ganancia]]-VENTAS[[#This Row],[Violeta]]-VENTAS[[#This Row],[Adriana]]-VENTAS[[#This Row],[Daylin]]</f>
        <v>9.8832272727272716</v>
      </c>
      <c r="N186" s="13"/>
    </row>
    <row r="187" spans="1:14" ht="14" x14ac:dyDescent="0.15">
      <c r="A187" s="38">
        <v>45067</v>
      </c>
      <c r="B187" s="6"/>
      <c r="C187" s="6" t="s">
        <v>1305</v>
      </c>
      <c r="D187" s="6" t="s">
        <v>1419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L187" s="13">
        <f>VENTAS[[#This Row],[Ganancia]]*0.1</f>
        <v>0.50444444444444447</v>
      </c>
      <c r="M187" s="13">
        <f>VENTAS[[#This Row],[Ganancia]]-VENTAS[[#This Row],[Violeta]]-VENTAS[[#This Row],[Adriana]]-VENTAS[[#This Row],[Daylin]]</f>
        <v>4.54</v>
      </c>
      <c r="N187" s="13"/>
    </row>
    <row r="188" spans="1:14" ht="14" x14ac:dyDescent="0.15">
      <c r="A188" s="38">
        <v>45068</v>
      </c>
      <c r="B188" s="6"/>
      <c r="C188" s="6" t="s">
        <v>1308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L188" s="13">
        <f>VENTAS[[#This Row],[Ganancia]]*0.1</f>
        <v>0.76777777777777778</v>
      </c>
      <c r="M188" s="13">
        <f>VENTAS[[#This Row],[Ganancia]]-VENTAS[[#This Row],[Violeta]]-VENTAS[[#This Row],[Adriana]]-VENTAS[[#This Row],[Daylin]]</f>
        <v>6.9099999999999993</v>
      </c>
      <c r="N188" s="13"/>
    </row>
    <row r="189" spans="1:14" ht="14" x14ac:dyDescent="0.15">
      <c r="A189" s="38">
        <v>45068</v>
      </c>
      <c r="B189" s="6"/>
      <c r="C189" s="6" t="s">
        <v>1308</v>
      </c>
      <c r="D189" s="6" t="s">
        <v>131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L189" s="13">
        <f>VENTAS[[#This Row],[Ganancia]]*0.1</f>
        <v>0.82044444444444453</v>
      </c>
      <c r="M189" s="13">
        <f>VENTAS[[#This Row],[Ganancia]]-VENTAS[[#This Row],[Violeta]]-VENTAS[[#This Row],[Adriana]]-VENTAS[[#This Row],[Daylin]]</f>
        <v>7.3840000000000003</v>
      </c>
      <c r="N189" s="13"/>
    </row>
    <row r="190" spans="1:14" ht="14" x14ac:dyDescent="0.15">
      <c r="A190" s="38">
        <v>45068</v>
      </c>
      <c r="B190" s="6"/>
      <c r="C190" s="6" t="s">
        <v>976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L190" s="13">
        <f>VENTAS[[#This Row],[Ganancia]]*0.1</f>
        <v>1.0293333333333334</v>
      </c>
      <c r="M190" s="13">
        <f>VENTAS[[#This Row],[Ganancia]]-VENTAS[[#This Row],[Violeta]]-VENTAS[[#This Row],[Adriana]]-VENTAS[[#This Row],[Daylin]]</f>
        <v>9.2639999999999993</v>
      </c>
      <c r="N190" s="13"/>
    </row>
    <row r="191" spans="1:14" ht="14" x14ac:dyDescent="0.15">
      <c r="A191" s="38">
        <v>45059</v>
      </c>
      <c r="B191" s="6"/>
      <c r="C191" s="6" t="s">
        <v>1313</v>
      </c>
      <c r="D191" s="6" t="s">
        <v>1607</v>
      </c>
      <c r="E191" s="4" t="str">
        <f>IFERROR(VLOOKUP(VENTAS[[#This Row],[Code]],INVENTARIO[],5,FALSE),"-")</f>
        <v>Vestido con estampado floral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L191" s="13">
        <f>VENTAS[[#This Row],[Ganancia]]*0.1</f>
        <v>0.42777777777777787</v>
      </c>
      <c r="M191" s="13">
        <f>VENTAS[[#This Row],[Ganancia]]-VENTAS[[#This Row],[Violeta]]-VENTAS[[#This Row],[Adriana]]-VENTAS[[#This Row],[Daylin]]</f>
        <v>3.8500000000000005</v>
      </c>
      <c r="N191" s="13"/>
    </row>
    <row r="192" spans="1:14" ht="14" x14ac:dyDescent="0.15">
      <c r="A192" s="38">
        <v>45059</v>
      </c>
      <c r="B192" s="6"/>
      <c r="C192" s="6" t="s">
        <v>1313</v>
      </c>
      <c r="D192" s="6" t="s">
        <v>1604</v>
      </c>
      <c r="E192" s="4" t="str">
        <f>IFERROR(VLOOKUP(VENTAS[[#This Row],[Code]],INVENTARIO[],5,FALSE),"-")</f>
        <v>Vestido floral escote corazón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L192" s="13">
        <f>VENTAS[[#This Row],[Ganancia]]*0.1</f>
        <v>0.42777777777777787</v>
      </c>
      <c r="M192" s="13">
        <f>VENTAS[[#This Row],[Ganancia]]-VENTAS[[#This Row],[Violeta]]-VENTAS[[#This Row],[Adriana]]-VENTAS[[#This Row],[Daylin]]</f>
        <v>3.8500000000000005</v>
      </c>
      <c r="N192" s="13"/>
    </row>
    <row r="193" spans="1:14" ht="14" customHeight="1" x14ac:dyDescent="0.15">
      <c r="A193" s="38"/>
      <c r="B193" s="6"/>
      <c r="C193" s="6" t="s">
        <v>1338</v>
      </c>
      <c r="D193" s="6" t="s">
        <v>1170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L193" s="13">
        <f>VENTAS[[#This Row],[Ganancia]]*0.1</f>
        <v>0.99545454545454559</v>
      </c>
      <c r="M193" s="13">
        <f>VENTAS[[#This Row],[Ganancia]]-VENTAS[[#This Row],[Violeta]]-VENTAS[[#This Row],[Adriana]]-VENTAS[[#This Row],[Daylin]]</f>
        <v>8.959090909090909</v>
      </c>
      <c r="N193" s="13"/>
    </row>
    <row r="194" spans="1:14" ht="14" x14ac:dyDescent="0.15">
      <c r="A194" s="38"/>
      <c r="B194" s="6" t="s">
        <v>1340</v>
      </c>
      <c r="C194" s="125" t="s">
        <v>47</v>
      </c>
      <c r="D194" s="6" t="s">
        <v>1176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L194" s="13">
        <f>VENTAS[[#This Row],[Ganancia]]*0.1</f>
        <v>0.33904545454545459</v>
      </c>
      <c r="M194" s="13">
        <f>VENTAS[[#This Row],[Ganancia]]-VENTAS[[#This Row],[Violeta]]-VENTAS[[#This Row],[Adriana]]-VENTAS[[#This Row],[Daylin]]</f>
        <v>3.051409090909091</v>
      </c>
      <c r="N194" s="13"/>
    </row>
    <row r="195" spans="1:14" ht="14" x14ac:dyDescent="0.15">
      <c r="A195" s="38">
        <v>45059</v>
      </c>
      <c r="B195" s="6"/>
      <c r="C195" s="6"/>
      <c r="D195" s="6" t="s">
        <v>1769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27.52272727272727</v>
      </c>
      <c r="I195" s="13">
        <f>(VENTAS[[#This Row],[Precio Venta]]-VENTAS[[#This Row],[Costo]])*VENTAS[[#This Row],[Cantidad]]</f>
        <v>7.4772727272727302</v>
      </c>
      <c r="L195" s="13">
        <f>VENTAS[[#This Row],[Ganancia]]*0.1</f>
        <v>0.74772727272727302</v>
      </c>
      <c r="M195" s="13">
        <f>VENTAS[[#This Row],[Ganancia]]-VENTAS[[#This Row],[Violeta]]-VENTAS[[#This Row],[Adriana]]-VENTAS[[#This Row],[Daylin]]</f>
        <v>6.7295454545454572</v>
      </c>
      <c r="N195" s="13"/>
    </row>
    <row r="196" spans="1:14" ht="14" x14ac:dyDescent="0.15">
      <c r="A196" s="38">
        <v>45070</v>
      </c>
      <c r="B196" s="6"/>
      <c r="C196" s="6"/>
      <c r="D196" s="6" t="s">
        <v>1540</v>
      </c>
      <c r="E196" s="4" t="str">
        <f>IFERROR(VLOOKUP(VENTAS[[#This Row],[Code]],INVENTARIO[],5,FALSE),"-")</f>
        <v>Bañador bikini floral</v>
      </c>
      <c r="F196" s="4">
        <v>1</v>
      </c>
      <c r="G196" s="13">
        <v>25</v>
      </c>
      <c r="H196" s="13">
        <f>IFERROR(VLOOKUP(VENTAS[[#This Row],[Code]],INVENTARIO[],24,FALSE),"-")</f>
        <v>16.604444444444443</v>
      </c>
      <c r="I196" s="13">
        <f>(VENTAS[[#This Row],[Precio Venta]]-VENTAS[[#This Row],[Costo]])*VENTAS[[#This Row],[Cantidad]]</f>
        <v>8.395555555555557</v>
      </c>
      <c r="L196" s="13">
        <f>VENTAS[[#This Row],[Ganancia]]*0.1</f>
        <v>0.83955555555555572</v>
      </c>
      <c r="M196" s="13">
        <f>VENTAS[[#This Row],[Ganancia]]-VENTAS[[#This Row],[Violeta]]-VENTAS[[#This Row],[Adriana]]-VENTAS[[#This Row],[Daylin]]</f>
        <v>7.5560000000000009</v>
      </c>
      <c r="N196" s="13"/>
    </row>
    <row r="197" spans="1:14" ht="14" x14ac:dyDescent="0.15">
      <c r="A197" s="38">
        <v>45070</v>
      </c>
      <c r="B197" s="6"/>
      <c r="C197" s="6"/>
      <c r="D197" s="6" t="s">
        <v>254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L197" s="13">
        <f>VENTAS[[#This Row],[Ganancia]]*0.1</f>
        <v>1.2092222222222224</v>
      </c>
      <c r="M197" s="13">
        <f>VENTAS[[#This Row],[Ganancia]]-VENTAS[[#This Row],[Violeta]]-VENTAS[[#This Row],[Adriana]]-VENTAS[[#This Row],[Daylin]]</f>
        <v>10.882999999999999</v>
      </c>
      <c r="N197" s="13"/>
    </row>
    <row r="198" spans="1:14" ht="14" x14ac:dyDescent="0.15">
      <c r="A198" s="38">
        <v>45071</v>
      </c>
      <c r="B198" s="6"/>
      <c r="C198" s="6" t="s">
        <v>1358</v>
      </c>
      <c r="D198" s="6" t="s">
        <v>1356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13.643382352941176</v>
      </c>
      <c r="I198" s="13">
        <f>(VENTAS[[#This Row],[Precio Venta]]-VENTAS[[#This Row],[Costo]])*VENTAS[[#This Row],[Cantidad]]</f>
        <v>8.7132352941176485</v>
      </c>
      <c r="L198" s="13">
        <f>VENTAS[[#This Row],[Ganancia]]*0.1</f>
        <v>0.87132352941176494</v>
      </c>
      <c r="M198" s="13">
        <f>VENTAS[[#This Row],[Ganancia]]-VENTAS[[#This Row],[Violeta]]-VENTAS[[#This Row],[Adriana]]-VENTAS[[#This Row],[Daylin]]</f>
        <v>7.841911764705884</v>
      </c>
      <c r="N198" s="13"/>
    </row>
    <row r="199" spans="1:14" ht="14" x14ac:dyDescent="0.15">
      <c r="A199" s="38">
        <v>45071</v>
      </c>
      <c r="B199" s="6"/>
      <c r="C199" s="6" t="s">
        <v>1358</v>
      </c>
      <c r="D199" s="6" t="s">
        <v>1357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13.643382352941176</v>
      </c>
      <c r="I199" s="13">
        <f>(VENTAS[[#This Row],[Precio Venta]]-VENTAS[[#This Row],[Costo]])*VENTAS[[#This Row],[Cantidad]]</f>
        <v>8.7132352941176485</v>
      </c>
      <c r="L199" s="13">
        <f>VENTAS[[#This Row],[Ganancia]]*0.1</f>
        <v>0.87132352941176494</v>
      </c>
      <c r="M199" s="13">
        <f>VENTAS[[#This Row],[Ganancia]]-VENTAS[[#This Row],[Violeta]]-VENTAS[[#This Row],[Adriana]]-VENTAS[[#This Row],[Daylin]]</f>
        <v>7.841911764705884</v>
      </c>
      <c r="N199" s="13"/>
    </row>
    <row r="200" spans="1:14" ht="14" x14ac:dyDescent="0.15">
      <c r="A200" s="38">
        <v>45071</v>
      </c>
      <c r="B200" s="6"/>
      <c r="C200" s="6" t="s">
        <v>1358</v>
      </c>
      <c r="D200" s="6" t="s">
        <v>1359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12.508823529411764</v>
      </c>
      <c r="I200" s="13">
        <f>(VENTAS[[#This Row],[Precio Venta]]-VENTAS[[#This Row],[Costo]])*VENTAS[[#This Row],[Cantidad]]</f>
        <v>6.9823529411764724</v>
      </c>
      <c r="L200" s="13">
        <f>VENTAS[[#This Row],[Ganancia]]*0.1</f>
        <v>0.69823529411764729</v>
      </c>
      <c r="M200" s="13">
        <f>VENTAS[[#This Row],[Ganancia]]-VENTAS[[#This Row],[Violeta]]-VENTAS[[#This Row],[Adriana]]-VENTAS[[#This Row],[Daylin]]</f>
        <v>6.2841176470588254</v>
      </c>
      <c r="N200" s="13"/>
    </row>
    <row r="201" spans="1:14" ht="14" x14ac:dyDescent="0.15">
      <c r="A201" s="38">
        <v>45071</v>
      </c>
      <c r="B201" s="6"/>
      <c r="C201" s="6" t="s">
        <v>1358</v>
      </c>
      <c r="D201" s="6" t="s">
        <v>1360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12.508823529411764</v>
      </c>
      <c r="I201" s="13">
        <f>(VENTAS[[#This Row],[Precio Venta]]-VENTAS[[#This Row],[Costo]])*VENTAS[[#This Row],[Cantidad]]</f>
        <v>6.9823529411764724</v>
      </c>
      <c r="L201" s="13">
        <f>VENTAS[[#This Row],[Ganancia]]*0.1</f>
        <v>0.69823529411764729</v>
      </c>
      <c r="M201" s="13">
        <f>VENTAS[[#This Row],[Ganancia]]-VENTAS[[#This Row],[Violeta]]-VENTAS[[#This Row],[Adriana]]-VENTAS[[#This Row],[Daylin]]</f>
        <v>6.2841176470588254</v>
      </c>
      <c r="N201" s="13"/>
    </row>
    <row r="202" spans="1:14" ht="14" x14ac:dyDescent="0.15">
      <c r="A202" s="38">
        <v>45071</v>
      </c>
      <c r="B202" s="6"/>
      <c r="C202" s="6" t="s">
        <v>1338</v>
      </c>
      <c r="D202" s="6" t="s">
        <v>1361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20.138235294117646</v>
      </c>
      <c r="I202" s="13">
        <f>(VENTAS[[#This Row],[Precio Venta]]-VENTAS[[#This Row],[Costo]])*VENTAS[[#This Row],[Cantidad]]</f>
        <v>4.8617647058823543</v>
      </c>
      <c r="L202" s="13">
        <f>VENTAS[[#This Row],[Ganancia]]*0.1</f>
        <v>0.48617647058823543</v>
      </c>
      <c r="M202" s="13">
        <f>VENTAS[[#This Row],[Ganancia]]-VENTAS[[#This Row],[Violeta]]-VENTAS[[#This Row],[Adriana]]-VENTAS[[#This Row],[Daylin]]</f>
        <v>4.3755882352941189</v>
      </c>
      <c r="N202" s="13"/>
    </row>
    <row r="203" spans="1:14" ht="14" x14ac:dyDescent="0.15">
      <c r="A203" s="38">
        <v>45071</v>
      </c>
      <c r="B203" s="6"/>
      <c r="C203" s="6" t="s">
        <v>1362</v>
      </c>
      <c r="D203" s="6" t="s">
        <v>1367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22.388970588235296</v>
      </c>
      <c r="I203" s="13">
        <f>(VENTAS[[#This Row],[Precio Venta]]-VENTAS[[#This Row],[Costo]])*VENTAS[[#This Row],[Cantidad]]</f>
        <v>12.611029411764704</v>
      </c>
      <c r="L203" s="13">
        <f>VENTAS[[#This Row],[Ganancia]]*0.1</f>
        <v>1.2611029411764705</v>
      </c>
      <c r="M203" s="13">
        <f>VENTAS[[#This Row],[Ganancia]]-VENTAS[[#This Row],[Violeta]]-VENTAS[[#This Row],[Adriana]]-VENTAS[[#This Row],[Daylin]]</f>
        <v>11.349926470588233</v>
      </c>
      <c r="N203" s="13"/>
    </row>
    <row r="204" spans="1:14" ht="14" x14ac:dyDescent="0.15">
      <c r="A204" s="38">
        <v>45071</v>
      </c>
      <c r="B204" s="6"/>
      <c r="C204" s="6" t="s">
        <v>1366</v>
      </c>
      <c r="D204" s="6" t="s">
        <v>1363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13.682352941176472</v>
      </c>
      <c r="I204" s="13">
        <f>(VENTAS[[#This Row],[Precio Venta]]-VENTAS[[#This Row],[Costo]])*VENTAS[[#This Row],[Cantidad]]</f>
        <v>8.3176470588235283</v>
      </c>
      <c r="L204" s="13">
        <f>VENTAS[[#This Row],[Ganancia]]*0.1</f>
        <v>0.83176470588235285</v>
      </c>
      <c r="M204" s="13">
        <f>VENTAS[[#This Row],[Ganancia]]-VENTAS[[#This Row],[Violeta]]-VENTAS[[#This Row],[Adriana]]-VENTAS[[#This Row],[Daylin]]</f>
        <v>7.4858823529411751</v>
      </c>
      <c r="N204" s="13"/>
    </row>
    <row r="205" spans="1:14" ht="14" x14ac:dyDescent="0.15">
      <c r="A205" s="38">
        <v>45071</v>
      </c>
      <c r="B205" s="6"/>
      <c r="C205" s="6" t="s">
        <v>1365</v>
      </c>
      <c r="D205" s="6" t="s">
        <v>1364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22.050735294117651</v>
      </c>
      <c r="I205" s="13">
        <f>(VENTAS[[#This Row],[Precio Venta]]-VENTAS[[#This Row],[Costo]])*VENTAS[[#This Row],[Cantidad]]</f>
        <v>2.9492647058823493</v>
      </c>
      <c r="L205" s="13">
        <f>VENTAS[[#This Row],[Ganancia]]*0.1</f>
        <v>0.29492647058823496</v>
      </c>
      <c r="M205" s="13">
        <f>VENTAS[[#This Row],[Ganancia]]-VENTAS[[#This Row],[Violeta]]-VENTAS[[#This Row],[Adriana]]-VENTAS[[#This Row],[Daylin]]</f>
        <v>2.6543382352941145</v>
      </c>
      <c r="N205" s="13"/>
    </row>
    <row r="206" spans="1:14" ht="14" x14ac:dyDescent="0.15">
      <c r="A206" s="38">
        <v>45071</v>
      </c>
      <c r="B206" s="6"/>
      <c r="C206" s="6" t="s">
        <v>1366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L206" s="13">
        <f>VENTAS[[#This Row],[Ganancia]]*0.1</f>
        <v>1.1926666666666665</v>
      </c>
      <c r="M206" s="13">
        <f>VENTAS[[#This Row],[Ganancia]]-VENTAS[[#This Row],[Violeta]]-VENTAS[[#This Row],[Adriana]]-VENTAS[[#This Row],[Daylin]]</f>
        <v>10.734</v>
      </c>
      <c r="N206" s="13"/>
    </row>
    <row r="207" spans="1:14" ht="14" x14ac:dyDescent="0.15">
      <c r="A207" s="38">
        <v>45071</v>
      </c>
      <c r="B207" s="6"/>
      <c r="C207" s="6" t="s">
        <v>1366</v>
      </c>
      <c r="D207" s="6" t="s">
        <v>361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L207" s="13">
        <f>VENTAS[[#This Row],[Ganancia]]*0.1</f>
        <v>0.56916666666666671</v>
      </c>
      <c r="M207" s="13">
        <f>VENTAS[[#This Row],[Ganancia]]-VENTAS[[#This Row],[Violeta]]-VENTAS[[#This Row],[Adriana]]-VENTAS[[#This Row],[Daylin]]</f>
        <v>5.1224999999999996</v>
      </c>
      <c r="N207" s="13"/>
    </row>
    <row r="208" spans="1:14" ht="14" x14ac:dyDescent="0.15">
      <c r="A208" s="38">
        <v>45073</v>
      </c>
      <c r="B208" s="6" t="s">
        <v>1377</v>
      </c>
      <c r="C208" s="6" t="s">
        <v>1362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L208" s="13">
        <f>VENTAS[[#This Row],[Ganancia]]*0.1</f>
        <v>1.0399999999999998</v>
      </c>
      <c r="M208" s="13">
        <f>VENTAS[[#This Row],[Ganancia]]-VENTAS[[#This Row],[Violeta]]-VENTAS[[#This Row],[Adriana]]-VENTAS[[#This Row],[Daylin]]</f>
        <v>9.36</v>
      </c>
      <c r="N208" s="13"/>
    </row>
    <row r="209" spans="1:14" ht="16" customHeight="1" x14ac:dyDescent="0.15">
      <c r="A209" s="38">
        <v>45075</v>
      </c>
      <c r="B209" s="6"/>
      <c r="C209" s="6" t="s">
        <v>1378</v>
      </c>
      <c r="D209" s="6" t="s">
        <v>1212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L209" s="13">
        <f>VENTAS[[#This Row],[Ganancia]]*0.1</f>
        <v>1.0695454545454548</v>
      </c>
      <c r="M209" s="13">
        <f>VENTAS[[#This Row],[Ganancia]]-VENTAS[[#This Row],[Violeta]]-VENTAS[[#This Row],[Adriana]]-VENTAS[[#This Row],[Daylin]]</f>
        <v>9.6259090909090919</v>
      </c>
      <c r="N209" s="13"/>
    </row>
    <row r="210" spans="1:14" ht="14" x14ac:dyDescent="0.15">
      <c r="A210" s="38">
        <v>45075</v>
      </c>
      <c r="B210" s="6"/>
      <c r="C210" s="6" t="s">
        <v>1379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L210" s="13">
        <f>VENTAS[[#This Row],[Ganancia]]*0.1</f>
        <v>0.90211111111111109</v>
      </c>
      <c r="M210" s="13">
        <f>VENTAS[[#This Row],[Ganancia]]-VENTAS[[#This Row],[Violeta]]-VENTAS[[#This Row],[Adriana]]-VENTAS[[#This Row],[Daylin]]</f>
        <v>8.1189999999999998</v>
      </c>
      <c r="N210" s="13"/>
    </row>
    <row r="211" spans="1:14" ht="14" x14ac:dyDescent="0.15">
      <c r="A211" s="38">
        <v>45075</v>
      </c>
      <c r="B211" s="6"/>
      <c r="C211" s="6" t="s">
        <v>1380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L211" s="13">
        <f>VENTAS[[#This Row],[Ganancia]]*0.1</f>
        <v>1.1519999999999999</v>
      </c>
      <c r="M211" s="13">
        <f>VENTAS[[#This Row],[Ganancia]]-VENTAS[[#This Row],[Violeta]]-VENTAS[[#This Row],[Adriana]]-VENTAS[[#This Row],[Daylin]]</f>
        <v>10.368</v>
      </c>
      <c r="N211" s="13"/>
    </row>
    <row r="212" spans="1:14" ht="14" x14ac:dyDescent="0.15">
      <c r="A212" s="38">
        <v>45073</v>
      </c>
      <c r="B212" s="6"/>
      <c r="C212" s="6" t="s">
        <v>47</v>
      </c>
      <c r="D212" s="6" t="s">
        <v>152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L212" s="13">
        <f>VENTAS[[#This Row],[Ganancia]]*0.1</f>
        <v>0.82111111111111112</v>
      </c>
      <c r="M212" s="13">
        <f>VENTAS[[#This Row],[Ganancia]]-VENTAS[[#This Row],[Violeta]]-VENTAS[[#This Row],[Adriana]]-VENTAS[[#This Row],[Daylin]]</f>
        <v>7.3899999999999988</v>
      </c>
      <c r="N212" s="13"/>
    </row>
    <row r="213" spans="1:14" ht="14" x14ac:dyDescent="0.15">
      <c r="A213" s="38">
        <v>45077</v>
      </c>
      <c r="B213" s="6"/>
      <c r="C213" s="6" t="s">
        <v>348</v>
      </c>
      <c r="D213" s="6" t="s">
        <v>1725</v>
      </c>
      <c r="E213" s="4" t="str">
        <f>IFERROR(VLOOKUP(VENTAS[[#This Row],[Code]],INVENTARIO[],5,FALSE),"-")</f>
        <v>Vestido Tropical</v>
      </c>
      <c r="F213" s="4">
        <v>1</v>
      </c>
      <c r="G213" s="13">
        <v>30</v>
      </c>
      <c r="H213" s="13">
        <f>IFERROR(VLOOKUP(VENTAS[[#This Row],[Code]],INVENTARIO[],24,FALSE),"-")</f>
        <v>19.018636363636364</v>
      </c>
      <c r="I213" s="13">
        <f>(VENTAS[[#This Row],[Precio Venta]]-VENTAS[[#This Row],[Costo]])*VENTAS[[#This Row],[Cantidad]]</f>
        <v>10.981363636363636</v>
      </c>
      <c r="K213" s="13">
        <v>1.1000000000000001</v>
      </c>
      <c r="L213" s="13">
        <f>VENTAS[[#This Row],[Ganancia]]*0.1</f>
        <v>1.0981363636363637</v>
      </c>
      <c r="M213" s="13">
        <f>VENTAS[[#This Row],[Ganancia]]-VENTAS[[#This Row],[Violeta]]-VENTAS[[#This Row],[Adriana]]-VENTAS[[#This Row],[Daylin]]</f>
        <v>8.783227272727272</v>
      </c>
      <c r="N213" s="13"/>
    </row>
    <row r="214" spans="1:14" ht="14" x14ac:dyDescent="0.15">
      <c r="A214" s="38">
        <v>45077</v>
      </c>
      <c r="B214" s="6"/>
      <c r="C214" s="6" t="s">
        <v>1403</v>
      </c>
      <c r="D214" s="6" t="s">
        <v>1178</v>
      </c>
      <c r="E214" s="4" t="str">
        <f>IFERROR(VLOOKUP(VENTAS[[#This Row],[Code]],INVENTARIO[],5,FALSE),"-")</f>
        <v>Pantaloneta Roja</v>
      </c>
      <c r="F214" s="4">
        <v>1</v>
      </c>
      <c r="G214" s="13">
        <v>20</v>
      </c>
      <c r="H214" s="13">
        <f>IFERROR(VLOOKUP(VENTAS[[#This Row],[Code]],INVENTARIO[],24,FALSE),"-")</f>
        <v>11.609545454545454</v>
      </c>
      <c r="I214" s="13">
        <f>(VENTAS[[#This Row],[Precio Venta]]-VENTAS[[#This Row],[Costo]])*VENTAS[[#This Row],[Cantidad]]</f>
        <v>8.3904545454545456</v>
      </c>
      <c r="K214" s="13">
        <v>0.84</v>
      </c>
      <c r="L214" s="13">
        <f>VENTAS[[#This Row],[Ganancia]]*0.1</f>
        <v>0.83904545454545465</v>
      </c>
      <c r="M214" s="13">
        <f>VENTAS[[#This Row],[Ganancia]]-VENTAS[[#This Row],[Violeta]]-VENTAS[[#This Row],[Adriana]]-VENTAS[[#This Row],[Daylin]]</f>
        <v>6.7114090909090915</v>
      </c>
      <c r="N214" s="13"/>
    </row>
    <row r="215" spans="1:14" ht="14" x14ac:dyDescent="0.15">
      <c r="A215" s="38">
        <v>45077</v>
      </c>
      <c r="B215" s="6"/>
      <c r="C215" s="6" t="s">
        <v>1403</v>
      </c>
      <c r="D215" s="6" t="s">
        <v>104</v>
      </c>
      <c r="E215" s="4" t="str">
        <f>IFERROR(VLOOKUP(VENTAS[[#This Row],[Code]],INVENTARIO[],5,FALSE),"-")</f>
        <v>Top de manga farol con abertura en espald</v>
      </c>
      <c r="F215" s="4">
        <v>1</v>
      </c>
      <c r="G215" s="13">
        <v>14</v>
      </c>
      <c r="H215" s="13">
        <f>IFERROR(VLOOKUP(VENTAS[[#This Row],[Code]],INVENTARIO[],24,FALSE),"-")</f>
        <v>8.8577777777777769</v>
      </c>
      <c r="I215" s="13">
        <f>(VENTAS[[#This Row],[Precio Venta]]-VENTAS[[#This Row],[Costo]])*VENTAS[[#This Row],[Cantidad]]</f>
        <v>5.1422222222222231</v>
      </c>
      <c r="K215" s="13">
        <v>0.51</v>
      </c>
      <c r="L215" s="13">
        <f>VENTAS[[#This Row],[Ganancia]]*0.1</f>
        <v>0.51422222222222236</v>
      </c>
      <c r="M215" s="13">
        <f>VENTAS[[#This Row],[Ganancia]]-VENTAS[[#This Row],[Violeta]]-VENTAS[[#This Row],[Adriana]]-VENTAS[[#This Row],[Daylin]]</f>
        <v>4.1180000000000012</v>
      </c>
      <c r="N215" s="13"/>
    </row>
    <row r="216" spans="1:14" ht="14" x14ac:dyDescent="0.15">
      <c r="A216" s="38">
        <v>45077</v>
      </c>
      <c r="B216" s="6"/>
      <c r="C216" s="6" t="s">
        <v>1404</v>
      </c>
      <c r="D216" s="6" t="s">
        <v>101</v>
      </c>
      <c r="E216" s="4" t="str">
        <f>IFERROR(VLOOKUP(VENTAS[[#This Row],[Code]],INVENTARIO[],5,FALSE),"-")</f>
        <v>Camiseta unicolor de malla</v>
      </c>
      <c r="F216" s="4">
        <v>1</v>
      </c>
      <c r="G216" s="13">
        <v>14</v>
      </c>
      <c r="H216" s="13">
        <f>IFERROR(VLOOKUP(VENTAS[[#This Row],[Code]],INVENTARIO[],24,FALSE),"-")</f>
        <v>6.8866666666666667</v>
      </c>
      <c r="I216" s="13">
        <f>(VENTAS[[#This Row],[Precio Venta]]-VENTAS[[#This Row],[Costo]])*VENTAS[[#This Row],[Cantidad]]</f>
        <v>7.1133333333333333</v>
      </c>
      <c r="J216" s="13">
        <v>0.71</v>
      </c>
      <c r="L216" s="13">
        <f>VENTAS[[#This Row],[Ganancia]]*0.1</f>
        <v>0.71133333333333337</v>
      </c>
      <c r="M216" s="13">
        <f>VENTAS[[#This Row],[Ganancia]]-VENTAS[[#This Row],[Violeta]]-VENTAS[[#This Row],[Adriana]]-VENTAS[[#This Row],[Daylin]]</f>
        <v>5.6920000000000002</v>
      </c>
      <c r="N216" s="13"/>
    </row>
    <row r="217" spans="1:14" ht="14" x14ac:dyDescent="0.15">
      <c r="A217" s="38">
        <v>45077</v>
      </c>
      <c r="B217" s="6"/>
      <c r="C217" s="6" t="s">
        <v>1405</v>
      </c>
      <c r="D217" s="6" t="s">
        <v>129</v>
      </c>
      <c r="E217" s="4" t="str">
        <f>IFERROR(VLOOKUP(VENTAS[[#This Row],[Code]],INVENTARIO[],5,FALSE),"-")</f>
        <v>Top de cuello con cordón de lunares</v>
      </c>
      <c r="F217" s="4">
        <v>1</v>
      </c>
      <c r="G217" s="13">
        <v>12</v>
      </c>
      <c r="H217" s="13">
        <f>IFERROR(VLOOKUP(VENTAS[[#This Row],[Code]],INVENTARIO[],24,FALSE),"-")</f>
        <v>7.9044444444444446</v>
      </c>
      <c r="I217" s="13">
        <f>(VENTAS[[#This Row],[Precio Venta]]-VENTAS[[#This Row],[Costo]])*VENTAS[[#This Row],[Cantidad]]</f>
        <v>4.0955555555555554</v>
      </c>
      <c r="J217" s="13">
        <v>0.41</v>
      </c>
      <c r="L217" s="13">
        <f>VENTAS[[#This Row],[Ganancia]]*0.1</f>
        <v>0.40955555555555556</v>
      </c>
      <c r="M217" s="13">
        <f>VENTAS[[#This Row],[Ganancia]]-VENTAS[[#This Row],[Violeta]]-VENTAS[[#This Row],[Adriana]]-VENTAS[[#This Row],[Daylin]]</f>
        <v>3.2759999999999998</v>
      </c>
      <c r="N217" s="13"/>
    </row>
    <row r="218" spans="1:14" ht="14" x14ac:dyDescent="0.15">
      <c r="A218" s="38">
        <v>45079</v>
      </c>
      <c r="B218" s="6"/>
      <c r="C218" s="6" t="s">
        <v>1822</v>
      </c>
      <c r="D218" s="6" t="s">
        <v>1793</v>
      </c>
      <c r="E218" s="4" t="str">
        <f>IFERROR(VLOOKUP(VENTAS[[#This Row],[Code]],INVENTARIO[],5,FALSE),"-")</f>
        <v>Mono Oblicuo con bolsillo</v>
      </c>
      <c r="F218" s="4">
        <v>1</v>
      </c>
      <c r="G218" s="13">
        <v>22</v>
      </c>
      <c r="H218" s="13">
        <f>IFERROR(VLOOKUP(VENTAS[[#This Row],[Code]],INVENTARIO[],24,FALSE),"-")</f>
        <v>14.548529411764706</v>
      </c>
      <c r="I218" s="13">
        <f>(VENTAS[[#This Row],[Precio Venta]]-VENTAS[[#This Row],[Costo]])*VENTAS[[#This Row],[Cantidad]]</f>
        <v>7.4514705882352938</v>
      </c>
      <c r="L218" s="13">
        <f>VENTAS[[#This Row],[Ganancia]]*0.1</f>
        <v>0.74514705882352938</v>
      </c>
      <c r="M218" s="13">
        <f>VENTAS[[#This Row],[Ganancia]]-VENTAS[[#This Row],[Violeta]]-VENTAS[[#This Row],[Adriana]]-VENTAS[[#This Row],[Daylin]]</f>
        <v>6.7063235294117645</v>
      </c>
      <c r="N218" s="13"/>
    </row>
    <row r="219" spans="1:14" ht="14" x14ac:dyDescent="0.15">
      <c r="A219" s="38">
        <v>45079</v>
      </c>
      <c r="B219" s="6"/>
      <c r="C219" s="6" t="s">
        <v>1826</v>
      </c>
      <c r="D219" s="6" t="s">
        <v>1564</v>
      </c>
      <c r="E219" s="4" t="str">
        <f>IFERROR(VLOOKUP(VENTAS[[#This Row],[Code]],INVENTARIO[],5,FALSE),"-")</f>
        <v xml:space="preserve">Bikini push up tropical </v>
      </c>
      <c r="F219" s="4">
        <v>1</v>
      </c>
      <c r="G219" s="13">
        <v>25</v>
      </c>
      <c r="H219" s="13">
        <f>IFERROR(VLOOKUP(VENTAS[[#This Row],[Code]],INVENTARIO[],24,FALSE),"-")</f>
        <v>16.555555555555557</v>
      </c>
      <c r="I219" s="13">
        <f>(VENTAS[[#This Row],[Precio Venta]]-VENTAS[[#This Row],[Costo]])*VENTAS[[#This Row],[Cantidad]]</f>
        <v>8.4444444444444429</v>
      </c>
      <c r="K219" s="13">
        <f>VENTAS[[#This Row],[Ganancia]]*0.1</f>
        <v>0.84444444444444433</v>
      </c>
      <c r="L219" s="13">
        <f>VENTAS[[#This Row],[Ganancia]]*0.1</f>
        <v>0.84444444444444433</v>
      </c>
      <c r="M219" s="13">
        <f>VENTAS[[#This Row],[Ganancia]]-VENTAS[[#This Row],[Violeta]]-VENTAS[[#This Row],[Adriana]]-VENTAS[[#This Row],[Daylin]]</f>
        <v>6.7555555555555546</v>
      </c>
      <c r="N219" s="13"/>
    </row>
    <row r="220" spans="1:14" ht="14" x14ac:dyDescent="0.15">
      <c r="A220" s="38">
        <v>45079</v>
      </c>
      <c r="B220" s="6"/>
      <c r="C220" s="6" t="s">
        <v>1403</v>
      </c>
      <c r="D220" s="6" t="s">
        <v>1729</v>
      </c>
      <c r="E220" s="4" t="str">
        <f>IFERROR(VLOOKUP(VENTAS[[#This Row],[Code]],INVENTARIO[],5,FALSE),"-")</f>
        <v xml:space="preserve"> Pantaloneta Verde</v>
      </c>
      <c r="F220" s="4">
        <v>1</v>
      </c>
      <c r="G220" s="13">
        <v>25</v>
      </c>
      <c r="H220" s="13">
        <f>IFERROR(VLOOKUP(VENTAS[[#This Row],[Code]],INVENTARIO[],24,FALSE),"-")</f>
        <v>14.871363636363636</v>
      </c>
      <c r="I220" s="13">
        <f>(VENTAS[[#This Row],[Precio Venta]]-VENTAS[[#This Row],[Costo]])*VENTAS[[#This Row],[Cantidad]]</f>
        <v>10.128636363636364</v>
      </c>
      <c r="K220" s="13">
        <v>1.01</v>
      </c>
      <c r="L220" s="13">
        <f>VENTAS[[#This Row],[Ganancia]]*0.1</f>
        <v>1.0128636363636365</v>
      </c>
      <c r="M220" s="13">
        <f>VENTAS[[#This Row],[Ganancia]]-VENTAS[[#This Row],[Violeta]]-VENTAS[[#This Row],[Adriana]]-VENTAS[[#This Row],[Daylin]]</f>
        <v>8.1057727272727274</v>
      </c>
      <c r="N220" s="13"/>
    </row>
    <row r="221" spans="1:14" ht="14" x14ac:dyDescent="0.15">
      <c r="A221" s="38">
        <v>45079</v>
      </c>
      <c r="B221" s="6"/>
      <c r="C221" s="6" t="s">
        <v>1823</v>
      </c>
      <c r="D221" s="6" t="s">
        <v>1783</v>
      </c>
      <c r="E221" s="4" t="str">
        <f>IFERROR(VLOOKUP(VENTAS[[#This Row],[Code]],INVENTARIO[],5,FALSE),"-")</f>
        <v>Vestido elegante ajustado corte sirena</v>
      </c>
      <c r="F221" s="4">
        <v>1</v>
      </c>
      <c r="G221" s="13">
        <v>30</v>
      </c>
      <c r="H221" s="13">
        <f>IFERROR(VLOOKUP(VENTAS[[#This Row],[Code]],INVENTARIO[],24,FALSE),"-")</f>
        <v>15.806617647058825</v>
      </c>
      <c r="I221" s="13">
        <f>(VENTAS[[#This Row],[Precio Venta]]-VENTAS[[#This Row],[Costo]])*VENTAS[[#This Row],[Cantidad]]</f>
        <v>14.193382352941175</v>
      </c>
      <c r="L221" s="13">
        <f>VENTAS[[#This Row],[Ganancia]]*0.1</f>
        <v>1.4193382352941175</v>
      </c>
      <c r="M221" s="13">
        <f>VENTAS[[#This Row],[Ganancia]]-VENTAS[[#This Row],[Violeta]]-VENTAS[[#This Row],[Adriana]]-VENTAS[[#This Row],[Daylin]]</f>
        <v>12.774044117647056</v>
      </c>
      <c r="N221" s="13"/>
    </row>
    <row r="222" spans="1:14" ht="14" x14ac:dyDescent="0.15">
      <c r="A222" s="38">
        <v>45079</v>
      </c>
      <c r="B222" s="6"/>
      <c r="C222" s="6" t="s">
        <v>1823</v>
      </c>
      <c r="D222" s="6" t="s">
        <v>1705</v>
      </c>
      <c r="E222" s="4" t="str">
        <f>IFERROR(VLOOKUP(VENTAS[[#This Row],[Code]],INVENTARIO[],5,FALSE),"-")</f>
        <v>Bañador con adorno de malla</v>
      </c>
      <c r="F222" s="4">
        <v>1</v>
      </c>
      <c r="G222" s="13">
        <v>25</v>
      </c>
      <c r="H222" s="13">
        <f>IFERROR(VLOOKUP(VENTAS[[#This Row],[Code]],INVENTARIO[],24,FALSE),"-")</f>
        <v>15.329545454545453</v>
      </c>
      <c r="I222" s="13">
        <f>(VENTAS[[#This Row],[Precio Venta]]-VENTAS[[#This Row],[Costo]])*VENTAS[[#This Row],[Cantidad]]</f>
        <v>9.6704545454545467</v>
      </c>
      <c r="L222" s="13">
        <f>VENTAS[[#This Row],[Ganancia]]*0.1</f>
        <v>0.96704545454545476</v>
      </c>
      <c r="M222" s="13">
        <f>VENTAS[[#This Row],[Ganancia]]-VENTAS[[#This Row],[Violeta]]-VENTAS[[#This Row],[Adriana]]-VENTAS[[#This Row],[Daylin]]</f>
        <v>8.7034090909090924</v>
      </c>
      <c r="N222" s="13"/>
    </row>
    <row r="223" spans="1:14" ht="14" x14ac:dyDescent="0.15">
      <c r="A223" s="38">
        <v>45079</v>
      </c>
      <c r="B223" s="6"/>
      <c r="C223" s="6" t="s">
        <v>1823</v>
      </c>
      <c r="D223" s="6" t="s">
        <v>1545</v>
      </c>
      <c r="E223" s="4" t="str">
        <f>IFERROR(VLOOKUP(VENTAS[[#This Row],[Code]],INVENTARIO[],5,FALSE),"-")</f>
        <v>Bañador estampado de planta</v>
      </c>
      <c r="F223" s="4">
        <v>1</v>
      </c>
      <c r="G223" s="13">
        <v>25</v>
      </c>
      <c r="H223" s="13">
        <f>IFERROR(VLOOKUP(VENTAS[[#This Row],[Code]],INVENTARIO[],24,FALSE),"-")</f>
        <v>13.416666666666666</v>
      </c>
      <c r="I223" s="13">
        <f>(VENTAS[[#This Row],[Precio Venta]]-VENTAS[[#This Row],[Costo]])*VENTAS[[#This Row],[Cantidad]]</f>
        <v>11.583333333333334</v>
      </c>
      <c r="L223" s="13">
        <f>VENTAS[[#This Row],[Ganancia]]*0.1</f>
        <v>1.1583333333333334</v>
      </c>
      <c r="M223" s="13">
        <f>VENTAS[[#This Row],[Ganancia]]-VENTAS[[#This Row],[Violeta]]-VENTAS[[#This Row],[Adriana]]-VENTAS[[#This Row],[Daylin]]</f>
        <v>10.425000000000001</v>
      </c>
      <c r="N223" s="13"/>
    </row>
    <row r="224" spans="1:14" ht="14" x14ac:dyDescent="0.15">
      <c r="A224" s="38">
        <v>45079</v>
      </c>
      <c r="B224" s="6"/>
      <c r="C224" s="6" t="s">
        <v>1825</v>
      </c>
      <c r="D224" s="6" t="s">
        <v>1712</v>
      </c>
      <c r="E224" s="4" t="str">
        <f>IFERROR(VLOOKUP(VENTAS[[#This Row],[Code]],INVENTARIO[],5,FALSE),"-")</f>
        <v xml:space="preserve"> Top Cuello V Verde</v>
      </c>
      <c r="F224" s="4">
        <v>1</v>
      </c>
      <c r="G224" s="13">
        <v>12</v>
      </c>
      <c r="H224" s="13">
        <f>IFERROR(VLOOKUP(VENTAS[[#This Row],[Code]],INVENTARIO[],24,FALSE),"-")</f>
        <v>8.005454545454544</v>
      </c>
      <c r="I224" s="13">
        <f>(VENTAS[[#This Row],[Precio Venta]]-VENTAS[[#This Row],[Costo]])*VENTAS[[#This Row],[Cantidad]]</f>
        <v>3.994545454545456</v>
      </c>
      <c r="L224" s="13">
        <f>VENTAS[[#This Row],[Ganancia]]*0.1</f>
        <v>0.39945454545454562</v>
      </c>
      <c r="M224" s="13">
        <f>VENTAS[[#This Row],[Ganancia]]-VENTAS[[#This Row],[Violeta]]-VENTAS[[#This Row],[Adriana]]-VENTAS[[#This Row],[Daylin]]</f>
        <v>3.5950909090909104</v>
      </c>
      <c r="N224" s="13"/>
    </row>
    <row r="225" spans="1:14" ht="14" x14ac:dyDescent="0.15">
      <c r="A225" s="38">
        <v>45079</v>
      </c>
      <c r="B225" s="6"/>
      <c r="C225" s="6" t="s">
        <v>1825</v>
      </c>
      <c r="D225" s="6" t="s">
        <v>1762</v>
      </c>
      <c r="E225" s="4" t="str">
        <f>IFERROR(VLOOKUP(VENTAS[[#This Row],[Code]],INVENTARIO[],5,FALSE),"-")</f>
        <v>Top cuello V Blanco</v>
      </c>
      <c r="F225" s="4">
        <v>1</v>
      </c>
      <c r="G225" s="13">
        <v>12</v>
      </c>
      <c r="H225" s="13">
        <f>IFERROR(VLOOKUP(VENTAS[[#This Row],[Code]],INVENTARIO[],24,FALSE),"-")</f>
        <v>7.7556818181818175</v>
      </c>
      <c r="I225" s="13">
        <f>(VENTAS[[#This Row],[Precio Venta]]-VENTAS[[#This Row],[Costo]])*VENTAS[[#This Row],[Cantidad]]</f>
        <v>4.2443181818181825</v>
      </c>
      <c r="L225" s="13">
        <f>VENTAS[[#This Row],[Ganancia]]*0.1</f>
        <v>0.4244318181818183</v>
      </c>
      <c r="M225" s="13">
        <f>VENTAS[[#This Row],[Ganancia]]-VENTAS[[#This Row],[Violeta]]-VENTAS[[#This Row],[Adriana]]-VENTAS[[#This Row],[Daylin]]</f>
        <v>3.819886363636364</v>
      </c>
      <c r="N225" s="13"/>
    </row>
    <row r="226" spans="1:14" ht="14" x14ac:dyDescent="0.15">
      <c r="A226" s="38">
        <v>45079</v>
      </c>
      <c r="B226" s="6"/>
      <c r="C226" s="6" t="s">
        <v>1825</v>
      </c>
      <c r="D226" s="6" t="s">
        <v>1438</v>
      </c>
      <c r="E226" s="4" t="str">
        <f>IFERROR(VLOOKUP(VENTAS[[#This Row],[Code]],INVENTARIO[],5,FALSE),"-")</f>
        <v>Jeans de pierna recta desgarro</v>
      </c>
      <c r="F226" s="4">
        <v>1</v>
      </c>
      <c r="G226" s="13">
        <v>30</v>
      </c>
      <c r="H226" s="13">
        <f>IFERROR(VLOOKUP(VENTAS[[#This Row],[Code]],INVENTARIO[],24,FALSE),"-")</f>
        <v>18.686666666666667</v>
      </c>
      <c r="I226" s="13">
        <f>(VENTAS[[#This Row],[Precio Venta]]-VENTAS[[#This Row],[Costo]])*VENTAS[[#This Row],[Cantidad]]</f>
        <v>11.313333333333333</v>
      </c>
      <c r="L226" s="13">
        <f>VENTAS[[#This Row],[Ganancia]]*0.1</f>
        <v>1.1313333333333333</v>
      </c>
      <c r="M226" s="13">
        <f>VENTAS[[#This Row],[Ganancia]]-VENTAS[[#This Row],[Violeta]]-VENTAS[[#This Row],[Adriana]]-VENTAS[[#This Row],[Daylin]]</f>
        <v>10.181999999999999</v>
      </c>
      <c r="N226" s="13"/>
    </row>
    <row r="227" spans="1:14" ht="14" x14ac:dyDescent="0.15">
      <c r="A227" s="38">
        <v>45079</v>
      </c>
      <c r="B227" s="6"/>
      <c r="C227" s="6" t="s">
        <v>1825</v>
      </c>
      <c r="D227" s="6"/>
      <c r="E227" s="4" t="str">
        <f>IFERROR(VLOOKUP(VENTAS[[#This Row],[Code]],INVENTARIO[],5,FALSE),"-")</f>
        <v>-</v>
      </c>
      <c r="H227" s="13" t="str">
        <f>IFERROR(VLOOKUP(VENTAS[[#This Row],[Code]],INVENTARIO[],24,FALSE),"-")</f>
        <v>-</v>
      </c>
      <c r="I227" s="13" t="e">
        <f>(VENTAS[[#This Row],[Precio Venta]]-VENTAS[[#This Row],[Costo]])*VENTAS[[#This Row],[Cantidad]]</f>
        <v>#VALUE!</v>
      </c>
      <c r="L227" s="13" t="e">
        <f>VENTAS[[#This Row],[Ganancia]]*0.1</f>
        <v>#VALUE!</v>
      </c>
      <c r="M227" s="13" t="e">
        <f>VENTAS[[#This Row],[Ganancia]]-VENTAS[[#This Row],[Violeta]]-VENTAS[[#This Row],[Adriana]]-VENTAS[[#This Row],[Daylin]]</f>
        <v>#VALUE!</v>
      </c>
      <c r="N227" s="13"/>
    </row>
    <row r="228" spans="1:14" ht="14" x14ac:dyDescent="0.15">
      <c r="A228" s="38"/>
      <c r="B228" s="6"/>
      <c r="C228" s="6"/>
      <c r="D228" s="6" t="s">
        <v>1721</v>
      </c>
      <c r="E228" s="4" t="str">
        <f>IFERROR(VLOOKUP(VENTAS[[#This Row],[Code]],INVENTARIO[],5,FALSE),"-")</f>
        <v>Bañador de pierna alta</v>
      </c>
      <c r="F228" s="4">
        <v>1</v>
      </c>
      <c r="G228" s="13">
        <v>25</v>
      </c>
      <c r="H228" s="13">
        <f>IFERROR(VLOOKUP(VENTAS[[#This Row],[Code]],INVENTARIO[],24,FALSE),"-")</f>
        <v>14.023181818181817</v>
      </c>
      <c r="I228" s="13">
        <f>(VENTAS[[#This Row],[Precio Venta]]-VENTAS[[#This Row],[Costo]])*VENTAS[[#This Row],[Cantidad]]</f>
        <v>10.976818181818183</v>
      </c>
      <c r="L228" s="13">
        <f>VENTAS[[#This Row],[Ganancia]]*0.1</f>
        <v>1.0976818181818184</v>
      </c>
      <c r="M228" s="13">
        <f>VENTAS[[#This Row],[Ganancia]]-VENTAS[[#This Row],[Violeta]]-VENTAS[[#This Row],[Adriana]]-VENTAS[[#This Row],[Daylin]]</f>
        <v>9.8791363636363645</v>
      </c>
      <c r="N228" s="13"/>
    </row>
    <row r="229" spans="1:14" ht="14" x14ac:dyDescent="0.15">
      <c r="A229" s="38"/>
      <c r="B229" s="6"/>
      <c r="C229" s="6"/>
      <c r="D229" s="6" t="s">
        <v>1693</v>
      </c>
      <c r="E229" s="4" t="str">
        <f>IFERROR(VLOOKUP(VENTAS[[#This Row],[Code]],INVENTARIO[],5,FALSE),"-")</f>
        <v>Bikini Push Up</v>
      </c>
      <c r="F229" s="4">
        <v>1</v>
      </c>
      <c r="G229" s="13">
        <v>16</v>
      </c>
      <c r="H229" s="13">
        <f>IFERROR(VLOOKUP(VENTAS[[#This Row],[Code]],INVENTARIO[],24,FALSE),"-")</f>
        <v>10.333333333333334</v>
      </c>
      <c r="I229" s="13">
        <f>(VENTAS[[#This Row],[Precio Venta]]-VENTAS[[#This Row],[Costo]])*VENTAS[[#This Row],[Cantidad]]</f>
        <v>5.6666666666666661</v>
      </c>
      <c r="L229" s="13">
        <f>VENTAS[[#This Row],[Ganancia]]*0.1</f>
        <v>0.56666666666666665</v>
      </c>
      <c r="M229" s="13">
        <f>VENTAS[[#This Row],[Ganancia]]-VENTAS[[#This Row],[Violeta]]-VENTAS[[#This Row],[Adriana]]-VENTAS[[#This Row],[Daylin]]</f>
        <v>5.0999999999999996</v>
      </c>
      <c r="N229" s="13"/>
    </row>
    <row r="230" spans="1:14" ht="14" x14ac:dyDescent="0.15">
      <c r="A230" s="38"/>
      <c r="B230" s="6"/>
      <c r="C230" s="6"/>
      <c r="D230" s="6" t="s">
        <v>1704</v>
      </c>
      <c r="E230" s="4" t="str">
        <f>IFERROR(VLOOKUP(VENTAS[[#This Row],[Code]],INVENTARIO[],5,FALSE),"-")</f>
        <v>Bañador con adorno de malla</v>
      </c>
      <c r="F230" s="4">
        <v>1</v>
      </c>
      <c r="G230" s="13">
        <v>25</v>
      </c>
      <c r="H230" s="13">
        <f>IFERROR(VLOOKUP(VENTAS[[#This Row],[Code]],INVENTARIO[],24,FALSE),"-")</f>
        <v>15.329545454545453</v>
      </c>
      <c r="I230" s="13">
        <f>(VENTAS[[#This Row],[Precio Venta]]-VENTAS[[#This Row],[Costo]])*VENTAS[[#This Row],[Cantidad]]</f>
        <v>9.6704545454545467</v>
      </c>
      <c r="L230" s="13">
        <f>VENTAS[[#This Row],[Ganancia]]*0.1</f>
        <v>0.96704545454545476</v>
      </c>
      <c r="M230" s="13">
        <f>VENTAS[[#This Row],[Ganancia]]-VENTAS[[#This Row],[Violeta]]-VENTAS[[#This Row],[Adriana]]-VENTAS[[#This Row],[Daylin]]</f>
        <v>8.7034090909090924</v>
      </c>
    </row>
    <row r="231" spans="1:14" ht="14" x14ac:dyDescent="0.15">
      <c r="A231" s="38"/>
      <c r="B231" s="6"/>
      <c r="C231" s="6"/>
      <c r="D231" s="6" t="s">
        <v>1545</v>
      </c>
      <c r="E231" s="4" t="str">
        <f>IFERROR(VLOOKUP(VENTAS[[#This Row],[Code]],INVENTARIO[],5,FALSE),"-")</f>
        <v>Bañador estampado de planta</v>
      </c>
      <c r="F231" s="4">
        <v>2</v>
      </c>
      <c r="G231" s="13">
        <v>25</v>
      </c>
      <c r="H231" s="13">
        <f>IFERROR(VLOOKUP(VENTAS[[#This Row],[Code]],INVENTARIO[],24,FALSE),"-")</f>
        <v>13.416666666666666</v>
      </c>
      <c r="I231" s="13">
        <f>(VENTAS[[#This Row],[Precio Venta]]-VENTAS[[#This Row],[Costo]])*VENTAS[[#This Row],[Cantidad]]</f>
        <v>23.166666666666668</v>
      </c>
      <c r="L231" s="13">
        <f>VENTAS[[#This Row],[Ganancia]]*0.1</f>
        <v>2.3166666666666669</v>
      </c>
      <c r="M231" s="13">
        <f>VENTAS[[#This Row],[Ganancia]]-VENTAS[[#This Row],[Violeta]]-VENTAS[[#This Row],[Adriana]]-VENTAS[[#This Row],[Daylin]]</f>
        <v>20.85</v>
      </c>
    </row>
    <row r="232" spans="1:14" ht="14" x14ac:dyDescent="0.15">
      <c r="A232" s="38"/>
      <c r="B232" s="6"/>
      <c r="C232" s="6"/>
      <c r="D232" s="6" t="s">
        <v>1769</v>
      </c>
      <c r="E232" s="4" t="str">
        <f>IFERROR(VLOOKUP(VENTAS[[#This Row],[Code]],INVENTARIO[],5,FALSE),"-")</f>
        <v>Jeans Elastizados Pierna Ancha</v>
      </c>
      <c r="F232" s="4">
        <v>1</v>
      </c>
      <c r="G232" s="13">
        <v>35</v>
      </c>
      <c r="H232" s="13">
        <f>IFERROR(VLOOKUP(VENTAS[[#This Row],[Code]],INVENTARIO[],24,FALSE),"-")</f>
        <v>27.52272727272727</v>
      </c>
      <c r="I232" s="13">
        <f>(VENTAS[[#This Row],[Precio Venta]]-VENTAS[[#This Row],[Costo]])*VENTAS[[#This Row],[Cantidad]]</f>
        <v>7.4772727272727302</v>
      </c>
      <c r="L232" s="13">
        <f>VENTAS[[#This Row],[Ganancia]]*0.1</f>
        <v>0.74772727272727302</v>
      </c>
      <c r="M232" s="13">
        <f>VENTAS[[#This Row],[Ganancia]]-VENTAS[[#This Row],[Violeta]]-VENTAS[[#This Row],[Adriana]]-VENTAS[[#This Row],[Daylin]]</f>
        <v>6.7295454545454572</v>
      </c>
    </row>
    <row r="233" spans="1:14" ht="14" x14ac:dyDescent="0.15">
      <c r="A233" s="38"/>
      <c r="B233" s="6"/>
      <c r="C233" s="6"/>
      <c r="D233" s="6" t="s">
        <v>1198</v>
      </c>
      <c r="E233" s="4" t="str">
        <f>IFERROR(VLOOKUP(VENTAS[[#This Row],[Code]],INVENTARIO[],5,FALSE),"-")</f>
        <v xml:space="preserve"> Pantaloneta Verde</v>
      </c>
      <c r="F233" s="4">
        <v>1</v>
      </c>
      <c r="G233" s="13">
        <v>25</v>
      </c>
      <c r="H233" s="13">
        <f>IFERROR(VLOOKUP(VENTAS[[#This Row],[Code]],INVENTARIO[],24,FALSE),"-")</f>
        <v>14.871363636363636</v>
      </c>
      <c r="I233" s="13">
        <f>(VENTAS[[#This Row],[Precio Venta]]-VENTAS[[#This Row],[Costo]])*VENTAS[[#This Row],[Cantidad]]</f>
        <v>10.128636363636364</v>
      </c>
      <c r="L233" s="13">
        <f>VENTAS[[#This Row],[Ganancia]]*0.1</f>
        <v>1.0128636363636365</v>
      </c>
      <c r="M233" s="13">
        <f>VENTAS[[#This Row],[Ganancia]]-VENTAS[[#This Row],[Violeta]]-VENTAS[[#This Row],[Adriana]]-VENTAS[[#This Row],[Daylin]]</f>
        <v>9.1157727272727271</v>
      </c>
    </row>
    <row r="234" spans="1:14" ht="14" x14ac:dyDescent="0.15">
      <c r="A234" s="38"/>
      <c r="B234" s="6"/>
      <c r="C234" s="6"/>
      <c r="D234" s="6" t="s">
        <v>1415</v>
      </c>
      <c r="E234" s="4" t="str">
        <f>IFERROR(VLOOKUP(VENTAS[[#This Row],[Code]],INVENTARIO[],5,FALSE),"-")</f>
        <v>Bikini Elegante con Herrajes</v>
      </c>
      <c r="F234" s="4">
        <v>1</v>
      </c>
      <c r="G234" s="13">
        <v>18</v>
      </c>
      <c r="H234" s="13">
        <f>IFERROR(VLOOKUP(VENTAS[[#This Row],[Code]],INVENTARIO[],24,FALSE),"-")</f>
        <v>12.308333333333334</v>
      </c>
      <c r="I234" s="13">
        <f>(VENTAS[[#This Row],[Precio Venta]]-VENTAS[[#This Row],[Costo]])*VENTAS[[#This Row],[Cantidad]]</f>
        <v>5.6916666666666664</v>
      </c>
      <c r="J234" s="13">
        <v>0.56999999999999995</v>
      </c>
      <c r="L234" s="13">
        <f>VENTAS[[#This Row],[Ganancia]]*0.1</f>
        <v>0.56916666666666671</v>
      </c>
      <c r="M234" s="13">
        <f>VENTAS[[#This Row],[Ganancia]]-VENTAS[[#This Row],[Violeta]]-VENTAS[[#This Row],[Adriana]]-VENTAS[[#This Row],[Daylin]]</f>
        <v>4.5524999999999993</v>
      </c>
    </row>
    <row r="235" spans="1:14" ht="14" x14ac:dyDescent="0.15">
      <c r="A235" s="38"/>
      <c r="B235" s="6"/>
      <c r="C235" s="6"/>
      <c r="D235" s="6" t="s">
        <v>1544</v>
      </c>
      <c r="E235" s="4" t="str">
        <f>IFERROR(VLOOKUP(VENTAS[[#This Row],[Code]],INVENTARIO[],5,FALSE),"-")</f>
        <v xml:space="preserve">Skort asimétrico floral </v>
      </c>
      <c r="F235" s="4">
        <v>1</v>
      </c>
      <c r="G235" s="13">
        <v>15</v>
      </c>
      <c r="H235" s="13">
        <f>IFERROR(VLOOKUP(VENTAS[[#This Row],[Code]],INVENTARIO[],24,FALSE),"-")</f>
        <v>8.9277777777777789</v>
      </c>
      <c r="I235" s="13">
        <f>(VENTAS[[#This Row],[Precio Venta]]-VENTAS[[#This Row],[Costo]])*VENTAS[[#This Row],[Cantidad]]</f>
        <v>6.0722222222222211</v>
      </c>
      <c r="L235" s="13">
        <f>VENTAS[[#This Row],[Ganancia]]*0.1</f>
        <v>0.60722222222222211</v>
      </c>
      <c r="M235" s="13">
        <f>VENTAS[[#This Row],[Ganancia]]-VENTAS[[#This Row],[Violeta]]-VENTAS[[#This Row],[Adriana]]-VENTAS[[#This Row],[Daylin]]</f>
        <v>5.464999999999999</v>
      </c>
    </row>
    <row r="236" spans="1:14" ht="14" x14ac:dyDescent="0.15">
      <c r="A236" s="38"/>
      <c r="B236" s="6"/>
      <c r="C236" s="6"/>
      <c r="D236" s="6" t="s">
        <v>1781</v>
      </c>
      <c r="E236" s="4" t="str">
        <f>IFERROR(VLOOKUP(VENTAS[[#This Row],[Code]],INVENTARIO[],5,FALSE),"-")</f>
        <v>Top corto Blanco</v>
      </c>
      <c r="F236" s="4">
        <v>1</v>
      </c>
      <c r="G236" s="13">
        <v>5</v>
      </c>
      <c r="H236" s="13">
        <f>IFERROR(VLOOKUP(VENTAS[[#This Row],[Code]],INVENTARIO[],24,FALSE),"-")</f>
        <v>4.4044117647058822</v>
      </c>
      <c r="I236" s="13">
        <f>(VENTAS[[#This Row],[Precio Venta]]-VENTAS[[#This Row],[Costo]])*VENTAS[[#This Row],[Cantidad]]</f>
        <v>0.59558823529411775</v>
      </c>
      <c r="L236" s="13">
        <f>VENTAS[[#This Row],[Ganancia]]*0.1</f>
        <v>5.9558823529411775E-2</v>
      </c>
      <c r="M236" s="13">
        <f>VENTAS[[#This Row],[Ganancia]]-VENTAS[[#This Row],[Violeta]]-VENTAS[[#This Row],[Adriana]]-VENTAS[[#This Row],[Daylin]]</f>
        <v>0.53602941176470598</v>
      </c>
    </row>
    <row r="237" spans="1:14" ht="14" x14ac:dyDescent="0.15">
      <c r="A237" s="38"/>
      <c r="B237" s="6"/>
      <c r="C237" s="6"/>
      <c r="D237" s="6" t="s">
        <v>1498</v>
      </c>
      <c r="E237" s="4" t="str">
        <f>IFERROR(VLOOKUP(VENTAS[[#This Row],[Code]],INVENTARIO[],5,FALSE),"-")</f>
        <v>Conjunto short, camisa y top</v>
      </c>
      <c r="F237" s="4">
        <v>1</v>
      </c>
      <c r="G237" s="13">
        <v>30</v>
      </c>
      <c r="H237" s="13">
        <f>IFERROR(VLOOKUP(VENTAS[[#This Row],[Code]],INVENTARIO[],24,FALSE),"-")</f>
        <v>16.833333333333336</v>
      </c>
      <c r="I237" s="13">
        <f>(VENTAS[[#This Row],[Precio Venta]]-VENTAS[[#This Row],[Costo]])*VENTAS[[#This Row],[Cantidad]]</f>
        <v>13.166666666666664</v>
      </c>
      <c r="L237" s="13">
        <f>VENTAS[[#This Row],[Ganancia]]*0.1</f>
        <v>1.3166666666666664</v>
      </c>
      <c r="M237" s="13">
        <f>VENTAS[[#This Row],[Ganancia]]-VENTAS[[#This Row],[Violeta]]-VENTAS[[#This Row],[Adriana]]-VENTAS[[#This Row],[Daylin]]</f>
        <v>11.849999999999998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STOCK!$A$3:$A$1000033</xm:f>
          </x14:formula1>
          <xm:sqref>D3:D165 D167:D237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430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974</v>
      </c>
    </row>
    <row r="3" spans="1:28" ht="84" x14ac:dyDescent="0.15">
      <c r="A3" s="15" t="s">
        <v>400</v>
      </c>
      <c r="B3" s="93"/>
      <c r="C3" s="16" t="s">
        <v>12</v>
      </c>
      <c r="D3" s="108" t="s">
        <v>968</v>
      </c>
      <c r="E3" s="81" t="s">
        <v>1314</v>
      </c>
      <c r="F3" s="68" t="s">
        <v>738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18">
        <v>14</v>
      </c>
      <c r="P3" s="17">
        <f>SUMIFS(VENTAS[Cantidad],VENTAS[Code],INVENTARIO4[[#This Row],[Code]])</f>
        <v>0</v>
      </c>
      <c r="Q3" s="17">
        <f>INVENTARIO4[[#This Row],[Entradas]]-INVENTARIO4[[#This Row],[Salidas]]</f>
        <v>14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399</v>
      </c>
      <c r="B4" s="94"/>
      <c r="C4" s="22" t="s">
        <v>12</v>
      </c>
      <c r="D4" s="108" t="s">
        <v>419</v>
      </c>
      <c r="E4" s="70" t="s">
        <v>1120</v>
      </c>
      <c r="F4" s="69" t="s">
        <v>739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https://github.com/uberboutique/whataform-repo/raw/main/pictures/BI0029.jpg</v>
      </c>
      <c r="L4" s="21"/>
      <c r="M4" s="19">
        <f t="shared" ref="M4:M67" si="0">Z4</f>
        <v>25</v>
      </c>
      <c r="N4" s="20"/>
      <c r="O4" s="115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398</v>
      </c>
      <c r="B5" s="94"/>
      <c r="C5" s="22" t="s">
        <v>12</v>
      </c>
      <c r="D5" s="108" t="s">
        <v>419</v>
      </c>
      <c r="E5" s="70" t="s">
        <v>1120</v>
      </c>
      <c r="F5" s="69" t="s">
        <v>740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SUMIFS(VENTAS[Cantidad],VENTAS[Code],INVENTARIO4[[#This Row],[Code]])</f>
        <v>0</v>
      </c>
      <c r="Q5" s="21">
        <f>INVENTARIO4[[#This Row],[Entradas]]-INVENTARIO4[[#This Row],[Salidas]]</f>
        <v>3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09" t="s">
        <v>51</v>
      </c>
      <c r="E6" s="70" t="s">
        <v>1315</v>
      </c>
      <c r="F6" s="69" t="s">
        <v>745</v>
      </c>
      <c r="G6" s="21" t="s">
        <v>167</v>
      </c>
      <c r="H6" s="21" t="s">
        <v>479</v>
      </c>
      <c r="I6" s="18">
        <v>1</v>
      </c>
      <c r="J6" s="18" t="s">
        <v>14</v>
      </c>
      <c r="K6" s="21" t="str">
        <f>IFERROR(VLOOKUP(INVENTARIO4[[#This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09" t="s">
        <v>51</v>
      </c>
      <c r="E7" s="70" t="s">
        <v>1315</v>
      </c>
      <c r="F7" s="69" t="s">
        <v>744</v>
      </c>
      <c r="G7" s="21" t="s">
        <v>167</v>
      </c>
      <c r="H7" s="21" t="s">
        <v>479</v>
      </c>
      <c r="I7" s="18">
        <v>1</v>
      </c>
      <c r="J7" s="18" t="s">
        <v>14</v>
      </c>
      <c r="K7" s="21" t="str">
        <f>IFERROR(VLOOKUP(INVENTARIO4[[#This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09" t="s">
        <v>51</v>
      </c>
      <c r="E8" s="70" t="s">
        <v>1315</v>
      </c>
      <c r="F8" s="69" t="s">
        <v>739</v>
      </c>
      <c r="G8" s="21" t="s">
        <v>167</v>
      </c>
      <c r="H8" s="21" t="s">
        <v>479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395</v>
      </c>
      <c r="B9" s="94"/>
      <c r="C9" s="22" t="s">
        <v>12</v>
      </c>
      <c r="D9" s="109" t="s">
        <v>968</v>
      </c>
      <c r="E9" s="70" t="s">
        <v>1267</v>
      </c>
      <c r="F9" s="69" t="s">
        <v>739</v>
      </c>
      <c r="G9" s="21" t="s">
        <v>167</v>
      </c>
      <c r="H9" s="21" t="s">
        <v>480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396</v>
      </c>
      <c r="B10" s="94"/>
      <c r="C10" s="22" t="s">
        <v>12</v>
      </c>
      <c r="D10" s="109" t="s">
        <v>968</v>
      </c>
      <c r="E10" s="70" t="s">
        <v>1266</v>
      </c>
      <c r="F10" s="69" t="s">
        <v>744</v>
      </c>
      <c r="G10" s="21" t="s">
        <v>167</v>
      </c>
      <c r="H10" s="21" t="s">
        <v>480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397</v>
      </c>
      <c r="B11" s="94"/>
      <c r="C11" s="22" t="s">
        <v>12</v>
      </c>
      <c r="D11" s="109" t="s">
        <v>968</v>
      </c>
      <c r="E11" s="70" t="s">
        <v>743</v>
      </c>
      <c r="F11" s="69" t="s">
        <v>745</v>
      </c>
      <c r="G11" s="21" t="s">
        <v>167</v>
      </c>
      <c r="H11" s="21" t="s">
        <v>480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09" t="s">
        <v>419</v>
      </c>
      <c r="E12" s="70" t="s">
        <v>821</v>
      </c>
      <c r="F12" s="69" t="s">
        <v>745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-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358</v>
      </c>
      <c r="B13" s="94"/>
      <c r="C13" s="22" t="s">
        <v>12</v>
      </c>
      <c r="D13" s="109" t="s">
        <v>419</v>
      </c>
      <c r="E13" s="70" t="s">
        <v>1323</v>
      </c>
      <c r="F13" s="69" t="s">
        <v>742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359</v>
      </c>
      <c r="B14" s="95"/>
      <c r="C14" s="22" t="s">
        <v>12</v>
      </c>
      <c r="D14" s="109" t="s">
        <v>419</v>
      </c>
      <c r="E14" s="70" t="s">
        <v>1323</v>
      </c>
      <c r="F14" s="69" t="s">
        <v>744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405</v>
      </c>
      <c r="B15" s="95"/>
      <c r="C15" s="22" t="s">
        <v>12</v>
      </c>
      <c r="D15" s="109" t="s">
        <v>419</v>
      </c>
      <c r="E15" s="70" t="s">
        <v>1316</v>
      </c>
      <c r="F15" s="69" t="s">
        <v>742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09" t="s">
        <v>419</v>
      </c>
      <c r="E16" s="70" t="s">
        <v>1317</v>
      </c>
      <c r="F16" s="69" t="s">
        <v>742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360</v>
      </c>
      <c r="B17" s="95"/>
      <c r="C17" s="22" t="s">
        <v>12</v>
      </c>
      <c r="D17" s="109" t="s">
        <v>419</v>
      </c>
      <c r="E17" s="70" t="s">
        <v>1318</v>
      </c>
      <c r="F17" s="69" t="s">
        <v>744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361</v>
      </c>
      <c r="B18" s="95"/>
      <c r="C18" s="22" t="s">
        <v>12</v>
      </c>
      <c r="D18" s="109" t="s">
        <v>419</v>
      </c>
      <c r="E18" s="70" t="s">
        <v>1318</v>
      </c>
      <c r="F18" s="69" t="s">
        <v>739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09" t="s">
        <v>419</v>
      </c>
      <c r="E19" s="70" t="s">
        <v>785</v>
      </c>
      <c r="F19" s="69" t="s">
        <v>742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-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09" t="s">
        <v>419</v>
      </c>
      <c r="E20" s="70" t="s">
        <v>786</v>
      </c>
      <c r="F20" s="69" t="s">
        <v>740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09" t="s">
        <v>419</v>
      </c>
      <c r="E21" s="70" t="s">
        <v>1319</v>
      </c>
      <c r="F21" s="69" t="s">
        <v>742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SUMIFS(VENTAS[Cantidad],VENTAS[Code],INVENTARIO4[[#This Row],[Code]])</f>
        <v>0</v>
      </c>
      <c r="Q21" s="21">
        <f>INVENTARIO4[[#This Row],[Entradas]]-INVENTARIO4[[#This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401</v>
      </c>
      <c r="B22" s="95"/>
      <c r="C22" s="22" t="s">
        <v>12</v>
      </c>
      <c r="D22" s="109" t="s">
        <v>419</v>
      </c>
      <c r="E22" s="70" t="s">
        <v>1320</v>
      </c>
      <c r="F22" s="69" t="s">
        <v>739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09" t="s">
        <v>419</v>
      </c>
      <c r="E23" s="70" t="s">
        <v>820</v>
      </c>
      <c r="F23" s="69" t="s">
        <v>742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-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362</v>
      </c>
      <c r="B24" s="95"/>
      <c r="C24" s="22" t="s">
        <v>12</v>
      </c>
      <c r="D24" s="109" t="s">
        <v>419</v>
      </c>
      <c r="E24" s="70" t="s">
        <v>787</v>
      </c>
      <c r="F24" s="69" t="s">
        <v>740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402</v>
      </c>
      <c r="B25" s="95"/>
      <c r="C25" s="22" t="s">
        <v>12</v>
      </c>
      <c r="D25" s="109" t="s">
        <v>968</v>
      </c>
      <c r="E25" s="70" t="s">
        <v>1320</v>
      </c>
      <c r="F25" s="69" t="s">
        <v>740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SUMIFS(VENTAS[Cantidad],VENTAS[Code],INVENTARIO4[[#This Row],[Code]])</f>
        <v>0</v>
      </c>
      <c r="Q25" s="21">
        <f>INVENTARIO4[[#This Row],[Entradas]]-INVENTARIO4[[#This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406</v>
      </c>
      <c r="B26" s="95"/>
      <c r="C26" s="22" t="s">
        <v>12</v>
      </c>
      <c r="D26" s="109" t="s">
        <v>419</v>
      </c>
      <c r="E26" s="70" t="s">
        <v>1321</v>
      </c>
      <c r="F26" s="73" t="s">
        <v>740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363</v>
      </c>
      <c r="B27" s="95"/>
      <c r="C27" s="22" t="s">
        <v>12</v>
      </c>
      <c r="D27" s="109" t="s">
        <v>419</v>
      </c>
      <c r="E27" s="70" t="s">
        <v>1318</v>
      </c>
      <c r="F27" s="76" t="s">
        <v>742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364</v>
      </c>
      <c r="B28" s="95"/>
      <c r="C28" s="22" t="s">
        <v>12</v>
      </c>
      <c r="D28" s="109" t="s">
        <v>419</v>
      </c>
      <c r="E28" s="70" t="s">
        <v>1318</v>
      </c>
      <c r="F28" s="77" t="s">
        <v>739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09" t="s">
        <v>419</v>
      </c>
      <c r="E29" s="70" t="s">
        <v>1324</v>
      </c>
      <c r="F29" s="77" t="s">
        <v>746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09" t="s">
        <v>419</v>
      </c>
      <c r="E30" s="70" t="s">
        <v>788</v>
      </c>
      <c r="F30" s="77" t="s">
        <v>744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-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365</v>
      </c>
      <c r="B31" s="95"/>
      <c r="C31" s="22" t="s">
        <v>12</v>
      </c>
      <c r="D31" s="109" t="s">
        <v>419</v>
      </c>
      <c r="E31" s="70" t="s">
        <v>789</v>
      </c>
      <c r="F31" s="77" t="s">
        <v>745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09" t="s">
        <v>419</v>
      </c>
      <c r="E32" s="70" t="s">
        <v>790</v>
      </c>
      <c r="F32" s="77" t="s">
        <v>742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-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09" t="s">
        <v>419</v>
      </c>
      <c r="E33" s="70" t="s">
        <v>791</v>
      </c>
      <c r="F33" s="77" t="s">
        <v>744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-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09" t="s">
        <v>419</v>
      </c>
      <c r="E34" s="70" t="s">
        <v>791</v>
      </c>
      <c r="F34" s="77" t="s">
        <v>745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-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403</v>
      </c>
      <c r="B35" s="95"/>
      <c r="C35" s="22" t="s">
        <v>12</v>
      </c>
      <c r="D35" s="109" t="s">
        <v>968</v>
      </c>
      <c r="E35" s="70" t="s">
        <v>743</v>
      </c>
      <c r="F35" s="77" t="s">
        <v>742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18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09" t="s">
        <v>419</v>
      </c>
      <c r="E36" s="70" t="s">
        <v>792</v>
      </c>
      <c r="F36" s="77" t="s">
        <v>744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-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366</v>
      </c>
      <c r="B37" s="95"/>
      <c r="C37" s="22" t="s">
        <v>12</v>
      </c>
      <c r="D37" s="109" t="s">
        <v>419</v>
      </c>
      <c r="E37" s="70" t="s">
        <v>1318</v>
      </c>
      <c r="F37" s="77" t="s">
        <v>744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367</v>
      </c>
      <c r="B38" s="95"/>
      <c r="C38" s="22" t="s">
        <v>12</v>
      </c>
      <c r="D38" s="109" t="s">
        <v>419</v>
      </c>
      <c r="E38" s="70" t="s">
        <v>1318</v>
      </c>
      <c r="F38" s="77" t="s">
        <v>739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09" t="s">
        <v>419</v>
      </c>
      <c r="E39" s="70" t="s">
        <v>793</v>
      </c>
      <c r="F39" s="77" t="s">
        <v>742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09" t="s">
        <v>419</v>
      </c>
      <c r="E40" s="70" t="s">
        <v>793</v>
      </c>
      <c r="F40" s="77" t="s">
        <v>740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09" t="s">
        <v>419</v>
      </c>
      <c r="E41" s="70" t="s">
        <v>1120</v>
      </c>
      <c r="F41" s="77" t="s">
        <v>742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368</v>
      </c>
      <c r="B42" s="95"/>
      <c r="C42" s="22" t="s">
        <v>12</v>
      </c>
      <c r="D42" s="109" t="s">
        <v>419</v>
      </c>
      <c r="E42" s="70" t="s">
        <v>1322</v>
      </c>
      <c r="F42" s="77" t="s">
        <v>744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15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369</v>
      </c>
      <c r="B43" s="94"/>
      <c r="C43" s="22" t="s">
        <v>12</v>
      </c>
      <c r="D43" s="109" t="s">
        <v>419</v>
      </c>
      <c r="E43" s="70" t="s">
        <v>787</v>
      </c>
      <c r="F43" s="77" t="s">
        <v>744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09" t="s">
        <v>419</v>
      </c>
      <c r="E44" s="70" t="s">
        <v>786</v>
      </c>
      <c r="F44" s="77" t="s">
        <v>744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-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09" t="s">
        <v>419</v>
      </c>
      <c r="E45" s="70" t="s">
        <v>819</v>
      </c>
      <c r="F45" s="77" t="s">
        <v>742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-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09" t="s">
        <v>419</v>
      </c>
      <c r="E46" s="70" t="s">
        <v>481</v>
      </c>
      <c r="F46" s="77" t="s">
        <v>742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09" t="s">
        <v>419</v>
      </c>
      <c r="E47" s="70" t="s">
        <v>794</v>
      </c>
      <c r="F47" s="77" t="s">
        <v>742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447</v>
      </c>
      <c r="B48" s="94"/>
      <c r="C48" s="22" t="s">
        <v>12</v>
      </c>
      <c r="D48" s="108" t="s">
        <v>52</v>
      </c>
      <c r="E48" s="70" t="s">
        <v>796</v>
      </c>
      <c r="F48" s="77" t="s">
        <v>747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448</v>
      </c>
      <c r="B49" s="94"/>
      <c r="C49" s="22" t="s">
        <v>12</v>
      </c>
      <c r="D49" s="108" t="s">
        <v>52</v>
      </c>
      <c r="E49" s="70" t="s">
        <v>795</v>
      </c>
      <c r="F49" s="77" t="s">
        <v>748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-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449</v>
      </c>
      <c r="B50" s="94"/>
      <c r="C50" s="22" t="s">
        <v>12</v>
      </c>
      <c r="D50" s="108" t="s">
        <v>52</v>
      </c>
      <c r="E50" s="70" t="s">
        <v>797</v>
      </c>
      <c r="F50" s="77" t="s">
        <v>750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450</v>
      </c>
      <c r="B51" s="94"/>
      <c r="C51" s="22" t="s">
        <v>12</v>
      </c>
      <c r="D51" s="108" t="s">
        <v>52</v>
      </c>
      <c r="E51" s="70" t="s">
        <v>798</v>
      </c>
      <c r="F51" s="77" t="s">
        <v>749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451</v>
      </c>
      <c r="B52" s="94"/>
      <c r="C52" s="22" t="s">
        <v>12</v>
      </c>
      <c r="D52" s="108" t="s">
        <v>52</v>
      </c>
      <c r="E52" s="70" t="s">
        <v>799</v>
      </c>
      <c r="F52" s="77" t="s">
        <v>751</v>
      </c>
      <c r="G52" s="71" t="s">
        <v>167</v>
      </c>
      <c r="H52" s="113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-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452</v>
      </c>
      <c r="B53" s="94"/>
      <c r="C53" s="22" t="s">
        <v>12</v>
      </c>
      <c r="D53" s="108" t="s">
        <v>52</v>
      </c>
      <c r="E53" s="70" t="s">
        <v>800</v>
      </c>
      <c r="F53" s="77" t="s">
        <v>750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453</v>
      </c>
      <c r="B54" s="94"/>
      <c r="C54" s="22" t="s">
        <v>12</v>
      </c>
      <c r="D54" s="108" t="s">
        <v>52</v>
      </c>
      <c r="E54" s="70" t="s">
        <v>800</v>
      </c>
      <c r="F54" s="77" t="s">
        <v>752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454</v>
      </c>
      <c r="B55" s="94"/>
      <c r="C55" s="22" t="s">
        <v>12</v>
      </c>
      <c r="D55" s="108" t="s">
        <v>52</v>
      </c>
      <c r="E55" s="70" t="s">
        <v>818</v>
      </c>
      <c r="F55" s="77" t="s">
        <v>750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455</v>
      </c>
      <c r="B56" s="94"/>
      <c r="C56" s="22" t="s">
        <v>12</v>
      </c>
      <c r="D56" s="108" t="s">
        <v>52</v>
      </c>
      <c r="E56" s="70" t="s">
        <v>817</v>
      </c>
      <c r="F56" s="77" t="s">
        <v>801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8" t="s">
        <v>937</v>
      </c>
      <c r="E57" s="70" t="s">
        <v>816</v>
      </c>
      <c r="F57" s="77" t="s">
        <v>740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IFERROR(VLOOKUP(INVENTARIO4[[#This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SUMIFS(VENTAS[Cantidad],VENTAS[Code],INVENTARIO4[[#This Row],[Code]])</f>
        <v>0</v>
      </c>
      <c r="Q57" s="21">
        <f>INVENTARIO4[[#This Row],[Entradas]]-INVENTARIO4[[#This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8" t="s">
        <v>937</v>
      </c>
      <c r="E58" s="70" t="s">
        <v>816</v>
      </c>
      <c r="F58" s="77" t="s">
        <v>745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IFERROR(VLOOKUP(INVENTARIO4[[#This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8" t="s">
        <v>937</v>
      </c>
      <c r="E59" s="70" t="s">
        <v>816</v>
      </c>
      <c r="F59" s="77" t="s">
        <v>744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IFERROR(VLOOKUP(INVENTARIO4[[#This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8" t="s">
        <v>937</v>
      </c>
      <c r="E60" s="70" t="s">
        <v>816</v>
      </c>
      <c r="F60" s="77" t="s">
        <v>739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IFERROR(VLOOKUP(INVENTARIO4[[#This Row],[Code]],FOTOS[],2,FALSE),"-")</f>
        <v>-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8" t="s">
        <v>419</v>
      </c>
      <c r="E61" s="70" t="s">
        <v>786</v>
      </c>
      <c r="F61" s="77" t="s">
        <v>742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456</v>
      </c>
      <c r="B62" s="94"/>
      <c r="C62" s="22" t="s">
        <v>12</v>
      </c>
      <c r="D62" s="108" t="s">
        <v>52</v>
      </c>
      <c r="E62" s="70" t="s">
        <v>827</v>
      </c>
      <c r="F62" s="77" t="s">
        <v>750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8" t="s">
        <v>419</v>
      </c>
      <c r="E63" s="70" t="s">
        <v>815</v>
      </c>
      <c r="F63" s="77" t="s">
        <v>742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457</v>
      </c>
      <c r="B64" s="94"/>
      <c r="C64" s="22" t="s">
        <v>12</v>
      </c>
      <c r="D64" s="108" t="s">
        <v>52</v>
      </c>
      <c r="E64" s="70" t="s">
        <v>813</v>
      </c>
      <c r="F64" s="77" t="s">
        <v>751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8" t="s">
        <v>51</v>
      </c>
      <c r="E65" s="70" t="s">
        <v>812</v>
      </c>
      <c r="F65" s="77" t="s">
        <v>742</v>
      </c>
      <c r="G65" s="71" t="s">
        <v>167</v>
      </c>
      <c r="H65" s="21" t="s">
        <v>482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1276</v>
      </c>
    </row>
    <row r="66" spans="1:28" ht="28" x14ac:dyDescent="0.15">
      <c r="A66" s="15" t="s">
        <v>95</v>
      </c>
      <c r="B66" s="94"/>
      <c r="C66" s="22" t="s">
        <v>12</v>
      </c>
      <c r="D66" s="108" t="s">
        <v>51</v>
      </c>
      <c r="E66" s="70" t="s">
        <v>811</v>
      </c>
      <c r="F66" s="77" t="s">
        <v>742</v>
      </c>
      <c r="G66" s="71" t="s">
        <v>167</v>
      </c>
      <c r="H66" s="21" t="s">
        <v>484</v>
      </c>
      <c r="I66" s="18">
        <v>1</v>
      </c>
      <c r="J66" s="18" t="s">
        <v>14</v>
      </c>
      <c r="K66" s="21" t="str">
        <f>IFERROR(VLOOKUP(INVENTARIO4[[#This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1276</v>
      </c>
    </row>
    <row r="67" spans="1:28" ht="14" x14ac:dyDescent="0.15">
      <c r="A67" s="15" t="s">
        <v>96</v>
      </c>
      <c r="B67" s="94"/>
      <c r="C67" s="22" t="s">
        <v>12</v>
      </c>
      <c r="D67" s="108" t="s">
        <v>51</v>
      </c>
      <c r="E67" s="70" t="s">
        <v>814</v>
      </c>
      <c r="F67" s="77" t="s">
        <v>742</v>
      </c>
      <c r="G67" s="71" t="s">
        <v>167</v>
      </c>
      <c r="H67" s="21" t="s">
        <v>483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8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1276</v>
      </c>
    </row>
    <row r="68" spans="1:28" ht="14" x14ac:dyDescent="0.15">
      <c r="A68" s="15" t="s">
        <v>101</v>
      </c>
      <c r="B68" s="94"/>
      <c r="C68" s="22" t="s">
        <v>12</v>
      </c>
      <c r="D68" s="108" t="s">
        <v>53</v>
      </c>
      <c r="E68" s="70" t="s">
        <v>824</v>
      </c>
      <c r="F68" s="77" t="s">
        <v>744</v>
      </c>
      <c r="G68" s="71" t="s">
        <v>167</v>
      </c>
      <c r="H68" s="21" t="s">
        <v>516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5">
        <v>1</v>
      </c>
      <c r="P68" s="21">
        <f>SUMIFS(VENTAS[Cantidad],VENTAS[Code],INVENTARIO4[[#This Row],[Code]])</f>
        <v>1</v>
      </c>
      <c r="Q68" s="21">
        <f>INVENTARIO4[[#This Row],[Entradas]]-INVENTARIO4[[#This Row],[Salidas]]</f>
        <v>0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1276</v>
      </c>
    </row>
    <row r="69" spans="1:28" ht="28" x14ac:dyDescent="0.15">
      <c r="A69" s="15" t="s">
        <v>391</v>
      </c>
      <c r="B69" s="94"/>
      <c r="C69" s="22" t="s">
        <v>12</v>
      </c>
      <c r="D69" s="108" t="s">
        <v>51</v>
      </c>
      <c r="E69" s="70" t="s">
        <v>828</v>
      </c>
      <c r="F69" s="77" t="s">
        <v>744</v>
      </c>
      <c r="G69" s="71" t="s">
        <v>167</v>
      </c>
      <c r="H69" s="21" t="s">
        <v>485</v>
      </c>
      <c r="I69" s="18">
        <v>1</v>
      </c>
      <c r="J69" s="18" t="s">
        <v>14</v>
      </c>
      <c r="K69" s="21" t="str">
        <f>IFERROR(VLOOKUP(INVENTARIO4[[#This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1276</v>
      </c>
    </row>
    <row r="70" spans="1:28" ht="28" x14ac:dyDescent="0.15">
      <c r="A70" s="15" t="s">
        <v>97</v>
      </c>
      <c r="B70" s="94"/>
      <c r="C70" s="22" t="s">
        <v>12</v>
      </c>
      <c r="D70" s="108" t="s">
        <v>51</v>
      </c>
      <c r="E70" s="70" t="s">
        <v>823</v>
      </c>
      <c r="F70" s="77" t="s">
        <v>744</v>
      </c>
      <c r="G70" s="71" t="s">
        <v>167</v>
      </c>
      <c r="H70" s="21" t="s">
        <v>485</v>
      </c>
      <c r="I70" s="18">
        <v>1</v>
      </c>
      <c r="J70" s="18" t="s">
        <v>14</v>
      </c>
      <c r="K70" s="21" t="str">
        <f>IFERROR(VLOOKUP(INVENTARIO4[[#This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1276</v>
      </c>
    </row>
    <row r="71" spans="1:28" ht="14" x14ac:dyDescent="0.15">
      <c r="A71" s="15" t="s">
        <v>102</v>
      </c>
      <c r="B71" s="94"/>
      <c r="C71" s="22" t="s">
        <v>12</v>
      </c>
      <c r="D71" s="108" t="s">
        <v>53</v>
      </c>
      <c r="E71" s="70" t="s">
        <v>822</v>
      </c>
      <c r="F71" s="77" t="s">
        <v>739</v>
      </c>
      <c r="G71" s="71" t="s">
        <v>167</v>
      </c>
      <c r="H71" s="21" t="s">
        <v>486</v>
      </c>
      <c r="I71" s="18">
        <v>1</v>
      </c>
      <c r="J71" s="18" t="s">
        <v>14</v>
      </c>
      <c r="K71" s="21" t="str">
        <f>IFERROR(VLOOKUP(INVENTARIO4[[#This Row],[Code]],FOTOS[],2,FALSE),"-")</f>
        <v>https://github.com/uberboutique/whataform-repo/raw/main/pictures/B0002.jpg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1276</v>
      </c>
    </row>
    <row r="72" spans="1:28" ht="14" x14ac:dyDescent="0.15">
      <c r="A72" s="15" t="s">
        <v>103</v>
      </c>
      <c r="B72" s="94"/>
      <c r="C72" s="22" t="s">
        <v>12</v>
      </c>
      <c r="D72" s="108" t="s">
        <v>53</v>
      </c>
      <c r="E72" s="70" t="s">
        <v>822</v>
      </c>
      <c r="F72" s="77" t="s">
        <v>744</v>
      </c>
      <c r="G72" s="71" t="s">
        <v>167</v>
      </c>
      <c r="H72" s="21" t="s">
        <v>486</v>
      </c>
      <c r="I72" s="18">
        <v>1</v>
      </c>
      <c r="J72" s="18" t="s">
        <v>14</v>
      </c>
      <c r="K72" s="21" t="str">
        <f>IFERROR(VLOOKUP(INVENTARIO4[[#This Row],[Code]],FOTOS[],2,FALSE),"-")</f>
        <v>https://github.com/uberboutique/whataform-repo/raw/main/pictures/B0003.jpg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1276</v>
      </c>
    </row>
    <row r="73" spans="1:28" ht="14" x14ac:dyDescent="0.15">
      <c r="A73" s="15" t="s">
        <v>104</v>
      </c>
      <c r="B73" s="95"/>
      <c r="C73" s="22" t="s">
        <v>12</v>
      </c>
      <c r="D73" s="109" t="s">
        <v>53</v>
      </c>
      <c r="E73" s="70" t="s">
        <v>810</v>
      </c>
      <c r="F73" s="77" t="s">
        <v>745</v>
      </c>
      <c r="G73" s="71" t="s">
        <v>167</v>
      </c>
      <c r="H73" s="21" t="s">
        <v>486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SUMIFS(VENTAS[Cantidad],VENTAS[Code],INVENTARIO4[[#This Row],[Code]])</f>
        <v>1</v>
      </c>
      <c r="Q73" s="21">
        <f>INVENTARIO4[[#This Row],[Entradas]]-INVENTARIO4[[#This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1276</v>
      </c>
    </row>
    <row r="74" spans="1:28" ht="14" x14ac:dyDescent="0.15">
      <c r="A74" s="15" t="s">
        <v>105</v>
      </c>
      <c r="B74" s="95"/>
      <c r="C74" s="22" t="s">
        <v>12</v>
      </c>
      <c r="D74" s="109" t="s">
        <v>53</v>
      </c>
      <c r="E74" s="82" t="s">
        <v>809</v>
      </c>
      <c r="F74" s="77" t="s">
        <v>739</v>
      </c>
      <c r="G74" s="71" t="s">
        <v>167</v>
      </c>
      <c r="H74" s="21" t="s">
        <v>487</v>
      </c>
      <c r="I74" s="18">
        <v>1</v>
      </c>
      <c r="J74" s="18" t="s">
        <v>14</v>
      </c>
      <c r="K74" s="21" t="str">
        <f>IFERROR(VLOOKUP(INVENTARIO4[[#This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1276</v>
      </c>
    </row>
    <row r="75" spans="1:28" ht="14" x14ac:dyDescent="0.15">
      <c r="A75" s="15" t="s">
        <v>116</v>
      </c>
      <c r="B75" s="95"/>
      <c r="C75" s="22" t="s">
        <v>12</v>
      </c>
      <c r="D75" s="109" t="s">
        <v>53</v>
      </c>
      <c r="E75" s="82" t="s">
        <v>808</v>
      </c>
      <c r="F75" s="77" t="s">
        <v>744</v>
      </c>
      <c r="G75" s="71" t="s">
        <v>167</v>
      </c>
      <c r="H75" s="21" t="s">
        <v>487</v>
      </c>
      <c r="I75" s="18">
        <v>1</v>
      </c>
      <c r="J75" s="18" t="s">
        <v>14</v>
      </c>
      <c r="K75" s="21" t="str">
        <f>IFERROR(VLOOKUP(INVENTARIO4[[#This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1276</v>
      </c>
    </row>
    <row r="76" spans="1:28" ht="28" x14ac:dyDescent="0.15">
      <c r="A76" s="23" t="s">
        <v>106</v>
      </c>
      <c r="B76" s="95"/>
      <c r="C76" s="22" t="s">
        <v>12</v>
      </c>
      <c r="D76" s="109" t="s">
        <v>938</v>
      </c>
      <c r="E76" s="70" t="s">
        <v>807</v>
      </c>
      <c r="F76" s="77" t="s">
        <v>745</v>
      </c>
      <c r="G76" s="71" t="s">
        <v>167</v>
      </c>
      <c r="H76" s="21" t="s">
        <v>488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1276</v>
      </c>
    </row>
    <row r="77" spans="1:28" ht="28" x14ac:dyDescent="0.15">
      <c r="A77" s="23" t="s">
        <v>107</v>
      </c>
      <c r="B77" s="95"/>
      <c r="C77" s="22" t="s">
        <v>12</v>
      </c>
      <c r="D77" s="109" t="s">
        <v>938</v>
      </c>
      <c r="E77" s="70" t="s">
        <v>807</v>
      </c>
      <c r="F77" s="77" t="s">
        <v>742</v>
      </c>
      <c r="G77" s="71" t="s">
        <v>167</v>
      </c>
      <c r="H77" s="21" t="s">
        <v>488</v>
      </c>
      <c r="I77" s="18">
        <v>1</v>
      </c>
      <c r="J77" s="18" t="s">
        <v>14</v>
      </c>
      <c r="K77" s="21" t="str">
        <f>IFERROR(VLOOKUP(INVENTARIO4[[#This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1276</v>
      </c>
    </row>
    <row r="78" spans="1:28" ht="28" x14ac:dyDescent="0.15">
      <c r="A78" s="23" t="s">
        <v>108</v>
      </c>
      <c r="B78" s="95"/>
      <c r="C78" s="22" t="s">
        <v>12</v>
      </c>
      <c r="D78" s="109" t="s">
        <v>938</v>
      </c>
      <c r="E78" s="70" t="s">
        <v>807</v>
      </c>
      <c r="F78" s="77" t="s">
        <v>744</v>
      </c>
      <c r="G78" s="71" t="s">
        <v>167</v>
      </c>
      <c r="H78" s="21" t="s">
        <v>488</v>
      </c>
      <c r="I78" s="18">
        <v>1</v>
      </c>
      <c r="J78" s="18" t="s">
        <v>14</v>
      </c>
      <c r="K78" s="21" t="str">
        <f>IFERROR(VLOOKUP(INVENTARIO4[[#This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1276</v>
      </c>
    </row>
    <row r="79" spans="1:28" ht="14" x14ac:dyDescent="0.15">
      <c r="A79" s="23" t="s">
        <v>109</v>
      </c>
      <c r="B79" s="95"/>
      <c r="C79" s="22" t="s">
        <v>12</v>
      </c>
      <c r="D79" s="109" t="s">
        <v>939</v>
      </c>
      <c r="E79" s="70" t="s">
        <v>806</v>
      </c>
      <c r="F79" s="77" t="s">
        <v>744</v>
      </c>
      <c r="G79" s="71" t="s">
        <v>167</v>
      </c>
      <c r="H79" s="21" t="s">
        <v>489</v>
      </c>
      <c r="I79" s="18">
        <v>1</v>
      </c>
      <c r="J79" s="18" t="s">
        <v>14</v>
      </c>
      <c r="K79" s="21" t="str">
        <f>IFERROR(VLOOKUP(INVENTARIO4[[#This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1276</v>
      </c>
    </row>
    <row r="80" spans="1:28" ht="14" x14ac:dyDescent="0.15">
      <c r="A80" s="23" t="s">
        <v>110</v>
      </c>
      <c r="B80" s="95"/>
      <c r="C80" s="22" t="s">
        <v>12</v>
      </c>
      <c r="D80" s="109" t="s">
        <v>939</v>
      </c>
      <c r="E80" s="70" t="s">
        <v>806</v>
      </c>
      <c r="F80" s="77" t="s">
        <v>745</v>
      </c>
      <c r="G80" s="71" t="s">
        <v>167</v>
      </c>
      <c r="H80" s="21" t="s">
        <v>489</v>
      </c>
      <c r="I80" s="18">
        <v>1</v>
      </c>
      <c r="J80" s="18" t="s">
        <v>14</v>
      </c>
      <c r="K80" s="21" t="str">
        <f>IFERROR(VLOOKUP(INVENTARIO4[[#This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1276</v>
      </c>
    </row>
    <row r="81" spans="1:28" ht="14" x14ac:dyDescent="0.15">
      <c r="A81" s="23" t="s">
        <v>98</v>
      </c>
      <c r="B81" s="95"/>
      <c r="C81" s="22" t="s">
        <v>12</v>
      </c>
      <c r="D81" s="109" t="s">
        <v>51</v>
      </c>
      <c r="E81" s="70" t="s">
        <v>837</v>
      </c>
      <c r="F81" s="77" t="s">
        <v>742</v>
      </c>
      <c r="G81" s="71" t="s">
        <v>167</v>
      </c>
      <c r="H81" s="21" t="s">
        <v>491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1276</v>
      </c>
    </row>
    <row r="82" spans="1:28" ht="28" x14ac:dyDescent="0.15">
      <c r="A82" s="23" t="s">
        <v>99</v>
      </c>
      <c r="B82" s="95"/>
      <c r="C82" s="22" t="s">
        <v>12</v>
      </c>
      <c r="D82" s="109" t="s">
        <v>51</v>
      </c>
      <c r="E82" s="70" t="s">
        <v>805</v>
      </c>
      <c r="F82" s="77" t="s">
        <v>745</v>
      </c>
      <c r="G82" s="71" t="s">
        <v>167</v>
      </c>
      <c r="H82" s="21" t="s">
        <v>490</v>
      </c>
      <c r="I82" s="18">
        <v>1</v>
      </c>
      <c r="J82" s="18" t="s">
        <v>14</v>
      </c>
      <c r="K82" s="21" t="str">
        <f>IFERROR(VLOOKUP(INVENTARIO4[[#This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1276</v>
      </c>
    </row>
    <row r="83" spans="1:28" ht="28" x14ac:dyDescent="0.15">
      <c r="A83" s="23" t="s">
        <v>100</v>
      </c>
      <c r="B83" s="95"/>
      <c r="C83" s="22" t="s">
        <v>12</v>
      </c>
      <c r="D83" s="109" t="s">
        <v>51</v>
      </c>
      <c r="E83" s="70" t="s">
        <v>805</v>
      </c>
      <c r="F83" s="77" t="s">
        <v>744</v>
      </c>
      <c r="G83" s="71" t="s">
        <v>167</v>
      </c>
      <c r="H83" s="21" t="s">
        <v>490</v>
      </c>
      <c r="I83" s="18">
        <v>1</v>
      </c>
      <c r="J83" s="18" t="s">
        <v>14</v>
      </c>
      <c r="K83" s="21" t="str">
        <f>IFERROR(VLOOKUP(INVENTARIO4[[#This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1276</v>
      </c>
    </row>
    <row r="84" spans="1:28" ht="28" x14ac:dyDescent="0.15">
      <c r="A84" s="23" t="s">
        <v>111</v>
      </c>
      <c r="B84" s="95"/>
      <c r="C84" s="22" t="s">
        <v>12</v>
      </c>
      <c r="D84" s="109" t="s">
        <v>51</v>
      </c>
      <c r="E84" s="70" t="s">
        <v>804</v>
      </c>
      <c r="F84" s="77" t="s">
        <v>742</v>
      </c>
      <c r="G84" s="71" t="s">
        <v>167</v>
      </c>
      <c r="H84" s="21" t="s">
        <v>492</v>
      </c>
      <c r="I84" s="18">
        <v>1</v>
      </c>
      <c r="J84" s="18" t="s">
        <v>14</v>
      </c>
      <c r="K84" s="21" t="str">
        <f>IFERROR(VLOOKUP(INVENTARIO4[[#This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1276</v>
      </c>
    </row>
    <row r="85" spans="1:28" ht="28" x14ac:dyDescent="0.15">
      <c r="A85" s="23" t="s">
        <v>112</v>
      </c>
      <c r="B85" s="95"/>
      <c r="C85" s="22" t="s">
        <v>12</v>
      </c>
      <c r="D85" s="109" t="s">
        <v>51</v>
      </c>
      <c r="E85" s="70" t="s">
        <v>804</v>
      </c>
      <c r="F85" s="77" t="s">
        <v>744</v>
      </c>
      <c r="G85" s="71" t="s">
        <v>167</v>
      </c>
      <c r="H85" s="21" t="s">
        <v>492</v>
      </c>
      <c r="I85" s="18">
        <v>1</v>
      </c>
      <c r="J85" s="18" t="s">
        <v>14</v>
      </c>
      <c r="K85" s="21" t="str">
        <f>IFERROR(VLOOKUP(INVENTARIO4[[#This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1276</v>
      </c>
    </row>
    <row r="86" spans="1:28" ht="28" x14ac:dyDescent="0.15">
      <c r="A86" s="23" t="s">
        <v>113</v>
      </c>
      <c r="B86" s="95"/>
      <c r="C86" s="22" t="s">
        <v>12</v>
      </c>
      <c r="D86" s="109" t="s">
        <v>51</v>
      </c>
      <c r="E86" s="70" t="s">
        <v>804</v>
      </c>
      <c r="F86" s="77" t="s">
        <v>745</v>
      </c>
      <c r="G86" s="71" t="s">
        <v>167</v>
      </c>
      <c r="H86" s="21" t="s">
        <v>492</v>
      </c>
      <c r="I86" s="18">
        <v>1</v>
      </c>
      <c r="J86" s="18" t="s">
        <v>14</v>
      </c>
      <c r="K86" s="21" t="str">
        <f>IFERROR(VLOOKUP(INVENTARIO4[[#This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1276</v>
      </c>
    </row>
    <row r="87" spans="1:28" ht="28" x14ac:dyDescent="0.15">
      <c r="A87" s="23" t="s">
        <v>114</v>
      </c>
      <c r="B87" s="95"/>
      <c r="C87" s="22" t="s">
        <v>12</v>
      </c>
      <c r="D87" s="109" t="s">
        <v>51</v>
      </c>
      <c r="E87" s="70" t="s">
        <v>803</v>
      </c>
      <c r="F87" s="77" t="s">
        <v>744</v>
      </c>
      <c r="G87" s="71" t="s">
        <v>167</v>
      </c>
      <c r="H87" s="21" t="s">
        <v>493</v>
      </c>
      <c r="I87" s="18">
        <v>1</v>
      </c>
      <c r="J87" s="18" t="s">
        <v>14</v>
      </c>
      <c r="K87" s="21" t="str">
        <f>IFERROR(VLOOKUP(INVENTARIO4[[#This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1276</v>
      </c>
    </row>
    <row r="88" spans="1:28" ht="28" x14ac:dyDescent="0.15">
      <c r="A88" s="23" t="s">
        <v>115</v>
      </c>
      <c r="B88" s="95"/>
      <c r="C88" s="22" t="s">
        <v>12</v>
      </c>
      <c r="D88" s="109" t="s">
        <v>51</v>
      </c>
      <c r="E88" s="70" t="s">
        <v>803</v>
      </c>
      <c r="F88" s="77" t="s">
        <v>739</v>
      </c>
      <c r="G88" s="71" t="s">
        <v>167</v>
      </c>
      <c r="H88" s="21" t="s">
        <v>493</v>
      </c>
      <c r="I88" s="18">
        <v>1</v>
      </c>
      <c r="J88" s="18" t="s">
        <v>14</v>
      </c>
      <c r="K88" s="21" t="str">
        <f>IFERROR(VLOOKUP(INVENTARIO4[[#This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1276</v>
      </c>
    </row>
    <row r="89" spans="1:28" ht="14" x14ac:dyDescent="0.15">
      <c r="A89" s="23" t="s">
        <v>121</v>
      </c>
      <c r="B89" s="95"/>
      <c r="C89" s="22" t="s">
        <v>12</v>
      </c>
      <c r="D89" s="109" t="s">
        <v>53</v>
      </c>
      <c r="E89" s="70" t="s">
        <v>802</v>
      </c>
      <c r="F89" s="77" t="s">
        <v>744</v>
      </c>
      <c r="G89" s="71" t="s">
        <v>167</v>
      </c>
      <c r="H89" s="21" t="s">
        <v>494</v>
      </c>
      <c r="I89" s="18">
        <v>1</v>
      </c>
      <c r="J89" s="18" t="s">
        <v>14</v>
      </c>
      <c r="K89" s="21" t="str">
        <f>IFERROR(VLOOKUP(INVENTARIO4[[#This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1276</v>
      </c>
    </row>
    <row r="90" spans="1:28" ht="28" x14ac:dyDescent="0.15">
      <c r="A90" s="23" t="s">
        <v>117</v>
      </c>
      <c r="B90" s="95"/>
      <c r="C90" s="22" t="s">
        <v>12</v>
      </c>
      <c r="D90" s="109" t="s">
        <v>51</v>
      </c>
      <c r="E90" s="70" t="s">
        <v>825</v>
      </c>
      <c r="F90" s="77" t="s">
        <v>739</v>
      </c>
      <c r="G90" s="71" t="s">
        <v>167</v>
      </c>
      <c r="H90" s="21" t="s">
        <v>495</v>
      </c>
      <c r="I90" s="18">
        <v>1</v>
      </c>
      <c r="J90" s="18" t="s">
        <v>14</v>
      </c>
      <c r="K90" s="21" t="str">
        <f>IFERROR(VLOOKUP(INVENTARIO4[[#This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1276</v>
      </c>
    </row>
    <row r="91" spans="1:28" ht="14" x14ac:dyDescent="0.15">
      <c r="A91" s="23" t="s">
        <v>118</v>
      </c>
      <c r="B91" s="95"/>
      <c r="C91" s="22" t="s">
        <v>12</v>
      </c>
      <c r="D91" s="109" t="s">
        <v>51</v>
      </c>
      <c r="E91" s="70" t="s">
        <v>826</v>
      </c>
      <c r="F91" s="77" t="s">
        <v>739</v>
      </c>
      <c r="G91" s="71" t="s">
        <v>167</v>
      </c>
      <c r="H91" s="21" t="s">
        <v>496</v>
      </c>
      <c r="I91" s="18">
        <v>1</v>
      </c>
      <c r="J91" s="18" t="s">
        <v>14</v>
      </c>
      <c r="K91" s="21" t="str">
        <f>IFERROR(VLOOKUP(INVENTARIO4[[#This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18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1276</v>
      </c>
    </row>
    <row r="92" spans="1:28" ht="28" x14ac:dyDescent="0.15">
      <c r="A92" s="23" t="s">
        <v>120</v>
      </c>
      <c r="B92" s="95"/>
      <c r="C92" s="22" t="s">
        <v>12</v>
      </c>
      <c r="D92" s="109" t="s">
        <v>51</v>
      </c>
      <c r="E92" s="70" t="s">
        <v>812</v>
      </c>
      <c r="F92" s="77" t="s">
        <v>744</v>
      </c>
      <c r="G92" s="71" t="s">
        <v>167</v>
      </c>
      <c r="H92" s="21" t="s">
        <v>497</v>
      </c>
      <c r="I92" s="18">
        <v>1</v>
      </c>
      <c r="J92" s="18" t="s">
        <v>14</v>
      </c>
      <c r="K92" s="21" t="str">
        <f>IFERROR(VLOOKUP(INVENTARIO4[[#This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1276</v>
      </c>
    </row>
    <row r="93" spans="1:28" ht="28" x14ac:dyDescent="0.15">
      <c r="A93" s="23" t="s">
        <v>119</v>
      </c>
      <c r="B93" s="95"/>
      <c r="C93" s="22" t="s">
        <v>12</v>
      </c>
      <c r="D93" s="109" t="s">
        <v>938</v>
      </c>
      <c r="E93" s="70" t="s">
        <v>829</v>
      </c>
      <c r="F93" s="77" t="s">
        <v>1306</v>
      </c>
      <c r="G93" s="71" t="s">
        <v>167</v>
      </c>
      <c r="H93" s="21" t="s">
        <v>498</v>
      </c>
      <c r="I93" s="18">
        <v>1</v>
      </c>
      <c r="J93" s="18" t="s">
        <v>14</v>
      </c>
      <c r="K93" s="21" t="str">
        <f>IFERROR(VLOOKUP(INVENTARIO4[[#This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1276</v>
      </c>
    </row>
    <row r="94" spans="1:28" ht="14" x14ac:dyDescent="0.15">
      <c r="A94" s="23" t="s">
        <v>147</v>
      </c>
      <c r="B94" s="95"/>
      <c r="C94" s="22" t="s">
        <v>12</v>
      </c>
      <c r="D94" s="109" t="s">
        <v>938</v>
      </c>
      <c r="E94" s="70" t="s">
        <v>838</v>
      </c>
      <c r="F94" s="77" t="s">
        <v>1307</v>
      </c>
      <c r="G94" s="71" t="s">
        <v>167</v>
      </c>
      <c r="H94" s="21" t="s">
        <v>498</v>
      </c>
      <c r="I94" s="18">
        <v>1</v>
      </c>
      <c r="J94" s="18" t="s">
        <v>14</v>
      </c>
      <c r="K94" s="21" t="str">
        <f>IFERROR(VLOOKUP(INVENTARIO4[[#This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1276</v>
      </c>
    </row>
    <row r="95" spans="1:28" ht="14" x14ac:dyDescent="0.15">
      <c r="A95" s="23" t="s">
        <v>123</v>
      </c>
      <c r="B95" s="95"/>
      <c r="C95" s="22" t="s">
        <v>12</v>
      </c>
      <c r="D95" s="109" t="s">
        <v>51</v>
      </c>
      <c r="E95" s="70" t="s">
        <v>839</v>
      </c>
      <c r="F95" s="77" t="s">
        <v>742</v>
      </c>
      <c r="G95" s="71" t="s">
        <v>167</v>
      </c>
      <c r="H95" s="21" t="s">
        <v>499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1276</v>
      </c>
    </row>
    <row r="96" spans="1:28" ht="14" x14ac:dyDescent="0.15">
      <c r="A96" s="23" t="s">
        <v>122</v>
      </c>
      <c r="B96" s="95"/>
      <c r="C96" s="22" t="s">
        <v>12</v>
      </c>
      <c r="D96" s="109" t="s">
        <v>53</v>
      </c>
      <c r="E96" s="70" t="s">
        <v>832</v>
      </c>
      <c r="F96" s="77" t="s">
        <v>744</v>
      </c>
      <c r="G96" s="71" t="s">
        <v>167</v>
      </c>
      <c r="H96" s="21" t="s">
        <v>500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1276</v>
      </c>
    </row>
    <row r="97" spans="1:28" ht="14" x14ac:dyDescent="0.15">
      <c r="A97" s="23" t="s">
        <v>128</v>
      </c>
      <c r="B97" s="95"/>
      <c r="C97" s="22" t="s">
        <v>12</v>
      </c>
      <c r="D97" s="109" t="s">
        <v>53</v>
      </c>
      <c r="E97" s="70" t="s">
        <v>831</v>
      </c>
      <c r="F97" s="77" t="s">
        <v>739</v>
      </c>
      <c r="G97" s="71" t="s">
        <v>167</v>
      </c>
      <c r="H97" s="21" t="s">
        <v>501</v>
      </c>
      <c r="I97" s="18">
        <v>1</v>
      </c>
      <c r="J97" s="18" t="s">
        <v>14</v>
      </c>
      <c r="K97" s="21" t="str">
        <f>IFERROR(VLOOKUP(INVENTARIO4[[#This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1276</v>
      </c>
    </row>
    <row r="98" spans="1:28" ht="14" x14ac:dyDescent="0.15">
      <c r="A98" s="23" t="s">
        <v>129</v>
      </c>
      <c r="B98" s="95"/>
      <c r="C98" s="22" t="s">
        <v>12</v>
      </c>
      <c r="D98" s="109" t="s">
        <v>53</v>
      </c>
      <c r="E98" s="70" t="s">
        <v>831</v>
      </c>
      <c r="F98" s="77" t="s">
        <v>744</v>
      </c>
      <c r="G98" s="71" t="s">
        <v>167</v>
      </c>
      <c r="H98" s="21" t="s">
        <v>501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SUMIFS(VENTAS[Cantidad],VENTAS[Code],INVENTARIO4[[#This Row],[Code]])</f>
        <v>1</v>
      </c>
      <c r="Q98" s="21">
        <f>INVENTARIO4[[#This Row],[Entradas]]-INVENTARIO4[[#This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1276</v>
      </c>
    </row>
    <row r="99" spans="1:28" ht="14" x14ac:dyDescent="0.15">
      <c r="A99" s="23" t="s">
        <v>124</v>
      </c>
      <c r="B99" s="95"/>
      <c r="C99" s="22" t="s">
        <v>12</v>
      </c>
      <c r="D99" s="109" t="s">
        <v>51</v>
      </c>
      <c r="E99" s="70" t="s">
        <v>833</v>
      </c>
      <c r="F99" s="77" t="s">
        <v>744</v>
      </c>
      <c r="G99" s="71" t="s">
        <v>167</v>
      </c>
      <c r="H99" s="21" t="s">
        <v>502</v>
      </c>
      <c r="I99" s="18">
        <v>1</v>
      </c>
      <c r="J99" s="18" t="s">
        <v>14</v>
      </c>
      <c r="K99" s="21" t="str">
        <f>IFERROR(VLOOKUP(INVENTARIO4[[#This Row],[Code]],FOTOS[],2,FALSE),"-")</f>
        <v>https://github.com/uberboutique/whataform-repo/raw/main/pictures/V0021.jpg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1276</v>
      </c>
    </row>
    <row r="100" spans="1:28" ht="14" x14ac:dyDescent="0.15">
      <c r="A100" s="23" t="s">
        <v>125</v>
      </c>
      <c r="B100" s="95"/>
      <c r="C100" s="22" t="s">
        <v>12</v>
      </c>
      <c r="D100" s="109" t="s">
        <v>51</v>
      </c>
      <c r="E100" s="70" t="s">
        <v>833</v>
      </c>
      <c r="F100" s="77" t="s">
        <v>739</v>
      </c>
      <c r="G100" s="71" t="s">
        <v>167</v>
      </c>
      <c r="H100" s="21" t="s">
        <v>502</v>
      </c>
      <c r="I100" s="18">
        <v>1</v>
      </c>
      <c r="J100" s="18" t="s">
        <v>14</v>
      </c>
      <c r="K100" s="21" t="str">
        <f>IFERROR(VLOOKUP(INVENTARIO4[[#This Row],[Code]],FOTOS[],2,FALSE),"-")</f>
        <v>https://github.com/uberboutique/whataform-repo/raw/main/pictures/V0022.jpg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1276</v>
      </c>
    </row>
    <row r="101" spans="1:28" ht="28" x14ac:dyDescent="0.15">
      <c r="A101" s="23" t="s">
        <v>127</v>
      </c>
      <c r="B101" s="95"/>
      <c r="C101" s="22" t="s">
        <v>12</v>
      </c>
      <c r="D101" s="109" t="s">
        <v>51</v>
      </c>
      <c r="E101" s="70" t="s">
        <v>834</v>
      </c>
      <c r="F101" s="77" t="s">
        <v>745</v>
      </c>
      <c r="G101" s="71" t="s">
        <v>167</v>
      </c>
      <c r="H101" s="21" t="s">
        <v>503</v>
      </c>
      <c r="I101" s="18">
        <v>1</v>
      </c>
      <c r="J101" s="18" t="s">
        <v>14</v>
      </c>
      <c r="K101" s="21" t="str">
        <f>IFERROR(VLOOKUP(INVENTARIO4[[#This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1276</v>
      </c>
    </row>
    <row r="102" spans="1:28" ht="28" x14ac:dyDescent="0.15">
      <c r="A102" s="23" t="s">
        <v>131</v>
      </c>
      <c r="B102" s="95"/>
      <c r="C102" s="22" t="s">
        <v>12</v>
      </c>
      <c r="D102" s="109" t="s">
        <v>51</v>
      </c>
      <c r="E102" s="70" t="s">
        <v>834</v>
      </c>
      <c r="F102" s="77" t="s">
        <v>744</v>
      </c>
      <c r="G102" s="71" t="s">
        <v>167</v>
      </c>
      <c r="H102" s="21" t="s">
        <v>503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1276</v>
      </c>
    </row>
    <row r="103" spans="1:28" ht="14" x14ac:dyDescent="0.15">
      <c r="A103" s="104" t="s">
        <v>130</v>
      </c>
      <c r="B103" s="95"/>
      <c r="C103" s="22" t="s">
        <v>12</v>
      </c>
      <c r="D103" s="109" t="s">
        <v>53</v>
      </c>
      <c r="E103" s="70" t="s">
        <v>835</v>
      </c>
      <c r="F103" s="77" t="s">
        <v>744</v>
      </c>
      <c r="G103" s="71" t="s">
        <v>167</v>
      </c>
      <c r="H103" s="21" t="s">
        <v>504</v>
      </c>
      <c r="I103" s="18">
        <v>1</v>
      </c>
      <c r="J103" s="18" t="s">
        <v>14</v>
      </c>
      <c r="K103" s="21" t="str">
        <f>IFERROR(VLOOKUP(INVENTARIO4[[#This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1276</v>
      </c>
    </row>
    <row r="104" spans="1:28" ht="28" x14ac:dyDescent="0.15">
      <c r="A104" s="43" t="s">
        <v>133</v>
      </c>
      <c r="B104" s="95"/>
      <c r="C104" s="22" t="s">
        <v>12</v>
      </c>
      <c r="D104" s="109" t="s">
        <v>53</v>
      </c>
      <c r="E104" s="70" t="s">
        <v>905</v>
      </c>
      <c r="F104" s="77" t="s">
        <v>745</v>
      </c>
      <c r="G104" s="71" t="s">
        <v>167</v>
      </c>
      <c r="H104" s="21" t="s">
        <v>504</v>
      </c>
      <c r="I104" s="18">
        <v>1</v>
      </c>
      <c r="J104" s="18" t="s">
        <v>14</v>
      </c>
      <c r="K104" s="21" t="str">
        <f>IFERROR(VLOOKUP(INVENTARIO4[[#This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1276</v>
      </c>
    </row>
    <row r="105" spans="1:28" ht="28" x14ac:dyDescent="0.15">
      <c r="A105" s="23" t="s">
        <v>132</v>
      </c>
      <c r="B105" s="95"/>
      <c r="C105" s="22" t="s">
        <v>12</v>
      </c>
      <c r="D105" s="109" t="s">
        <v>51</v>
      </c>
      <c r="E105" s="70" t="s">
        <v>906</v>
      </c>
      <c r="F105" s="77" t="s">
        <v>740</v>
      </c>
      <c r="G105" s="71" t="s">
        <v>167</v>
      </c>
      <c r="H105" s="21" t="s">
        <v>505</v>
      </c>
      <c r="I105" s="18">
        <v>1</v>
      </c>
      <c r="J105" s="18" t="s">
        <v>14</v>
      </c>
      <c r="K105" s="21" t="str">
        <f>IFERROR(VLOOKUP(INVENTARIO4[[#This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1276</v>
      </c>
    </row>
    <row r="106" spans="1:28" ht="28" x14ac:dyDescent="0.15">
      <c r="A106" s="23" t="s">
        <v>139</v>
      </c>
      <c r="B106" s="95"/>
      <c r="C106" s="22" t="s">
        <v>12</v>
      </c>
      <c r="D106" s="109" t="s">
        <v>51</v>
      </c>
      <c r="E106" s="70" t="s">
        <v>906</v>
      </c>
      <c r="F106" s="77" t="s">
        <v>744</v>
      </c>
      <c r="G106" s="71" t="s">
        <v>167</v>
      </c>
      <c r="H106" s="21" t="s">
        <v>505</v>
      </c>
      <c r="I106" s="18">
        <v>1</v>
      </c>
      <c r="J106" s="18" t="s">
        <v>14</v>
      </c>
      <c r="K106" s="21" t="str">
        <f>IFERROR(VLOOKUP(INVENTARIO4[[#This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1276</v>
      </c>
    </row>
    <row r="107" spans="1:28" ht="28" x14ac:dyDescent="0.15">
      <c r="A107" s="23" t="s">
        <v>140</v>
      </c>
      <c r="B107" s="95"/>
      <c r="C107" s="22" t="s">
        <v>12</v>
      </c>
      <c r="D107" s="109" t="s">
        <v>51</v>
      </c>
      <c r="E107" s="70" t="s">
        <v>906</v>
      </c>
      <c r="F107" s="77" t="s">
        <v>742</v>
      </c>
      <c r="G107" s="71" t="s">
        <v>167</v>
      </c>
      <c r="H107" s="21" t="s">
        <v>505</v>
      </c>
      <c r="I107" s="18">
        <v>1</v>
      </c>
      <c r="J107" s="18" t="s">
        <v>14</v>
      </c>
      <c r="K107" s="21" t="str">
        <f>IFERROR(VLOOKUP(INVENTARIO4[[#This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1276</v>
      </c>
    </row>
    <row r="108" spans="1:28" ht="14" x14ac:dyDescent="0.15">
      <c r="A108" s="43" t="s">
        <v>134</v>
      </c>
      <c r="B108" s="95"/>
      <c r="C108" s="22" t="s">
        <v>12</v>
      </c>
      <c r="D108" s="109" t="s">
        <v>53</v>
      </c>
      <c r="E108" s="70" t="s">
        <v>809</v>
      </c>
      <c r="F108" s="77" t="s">
        <v>739</v>
      </c>
      <c r="G108" s="71" t="s">
        <v>167</v>
      </c>
      <c r="H108" s="21" t="s">
        <v>506</v>
      </c>
      <c r="I108" s="18">
        <v>1</v>
      </c>
      <c r="J108" s="18" t="s">
        <v>14</v>
      </c>
      <c r="K108" s="21" t="str">
        <f>IFERROR(VLOOKUP(INVENTARIO4[[#This Row],[Code]],FOTOS[],2,FALSE),"-")</f>
        <v>https://github.com/uberboutique/whataform-repo/raw/main/pictures/B0013.jpg</v>
      </c>
      <c r="L108" s="21"/>
      <c r="M108" s="19">
        <v>14</v>
      </c>
      <c r="N108" s="20"/>
      <c r="O108" s="115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1276</v>
      </c>
    </row>
    <row r="109" spans="1:28" ht="14" x14ac:dyDescent="0.15">
      <c r="A109" s="104" t="s">
        <v>135</v>
      </c>
      <c r="B109" s="95"/>
      <c r="C109" s="22" t="s">
        <v>12</v>
      </c>
      <c r="D109" s="109" t="s">
        <v>53</v>
      </c>
      <c r="E109" s="70" t="s">
        <v>809</v>
      </c>
      <c r="F109" s="77" t="s">
        <v>744</v>
      </c>
      <c r="G109" s="71" t="s">
        <v>167</v>
      </c>
      <c r="H109" s="21" t="s">
        <v>506</v>
      </c>
      <c r="I109" s="18">
        <v>1</v>
      </c>
      <c r="J109" s="18" t="s">
        <v>14</v>
      </c>
      <c r="K109" s="21" t="str">
        <f>IFERROR(VLOOKUP(INVENTARIO4[[#This Row],[Code]],FOTOS[],2,FALSE),"-")</f>
        <v>https://github.com/uberboutique/whataform-repo/raw/main/pictures/B0014.jpg</v>
      </c>
      <c r="L109" s="21"/>
      <c r="M109" s="19">
        <v>14</v>
      </c>
      <c r="N109" s="20"/>
      <c r="O109" s="118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1276</v>
      </c>
    </row>
    <row r="110" spans="1:28" ht="14" x14ac:dyDescent="0.15">
      <c r="A110" s="43" t="s">
        <v>136</v>
      </c>
      <c r="B110" s="95"/>
      <c r="C110" s="22" t="s">
        <v>12</v>
      </c>
      <c r="D110" s="109" t="s">
        <v>53</v>
      </c>
      <c r="E110" s="70" t="s">
        <v>907</v>
      </c>
      <c r="F110" s="77" t="s">
        <v>742</v>
      </c>
      <c r="G110" s="71" t="s">
        <v>167</v>
      </c>
      <c r="H110" s="21" t="s">
        <v>507</v>
      </c>
      <c r="I110" s="18">
        <v>1</v>
      </c>
      <c r="J110" s="18" t="s">
        <v>14</v>
      </c>
      <c r="K110" s="21" t="str">
        <f>IFERROR(VLOOKUP(INVENTARIO4[[#This Row],[Code]],FOTOS[],2,FALSE),"-")</f>
        <v>https://github.com/uberboutique/whataform-repo/raw/main/pictures/B0015.jpg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1276</v>
      </c>
    </row>
    <row r="111" spans="1:28" ht="14" x14ac:dyDescent="0.15">
      <c r="A111" s="104" t="s">
        <v>137</v>
      </c>
      <c r="B111" s="95"/>
      <c r="C111" s="22" t="s">
        <v>12</v>
      </c>
      <c r="D111" s="109" t="s">
        <v>53</v>
      </c>
      <c r="E111" s="70" t="s">
        <v>908</v>
      </c>
      <c r="F111" s="77" t="s">
        <v>742</v>
      </c>
      <c r="G111" s="71" t="s">
        <v>167</v>
      </c>
      <c r="H111" s="21" t="s">
        <v>508</v>
      </c>
      <c r="I111" s="18">
        <v>1</v>
      </c>
      <c r="J111" s="18" t="s">
        <v>14</v>
      </c>
      <c r="K111" s="21" t="str">
        <f>IFERROR(VLOOKUP(INVENTARIO4[[#This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1276</v>
      </c>
    </row>
    <row r="112" spans="1:28" ht="14" x14ac:dyDescent="0.15">
      <c r="A112" s="43" t="s">
        <v>138</v>
      </c>
      <c r="B112" s="95"/>
      <c r="C112" s="22" t="s">
        <v>12</v>
      </c>
      <c r="D112" s="109" t="s">
        <v>53</v>
      </c>
      <c r="E112" s="70" t="s">
        <v>908</v>
      </c>
      <c r="F112" s="77" t="s">
        <v>744</v>
      </c>
      <c r="G112" s="71" t="s">
        <v>167</v>
      </c>
      <c r="H112" s="21" t="s">
        <v>508</v>
      </c>
      <c r="I112" s="18">
        <v>1</v>
      </c>
      <c r="J112" s="18" t="s">
        <v>14</v>
      </c>
      <c r="K112" s="21" t="str">
        <f>IFERROR(VLOOKUP(INVENTARIO4[[#This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1276</v>
      </c>
    </row>
    <row r="113" spans="1:28" ht="14" x14ac:dyDescent="0.15">
      <c r="A113" s="104" t="s">
        <v>146</v>
      </c>
      <c r="B113" s="95"/>
      <c r="C113" s="22" t="s">
        <v>12</v>
      </c>
      <c r="D113" s="109" t="s">
        <v>53</v>
      </c>
      <c r="E113" s="70" t="s">
        <v>908</v>
      </c>
      <c r="F113" s="77" t="s">
        <v>745</v>
      </c>
      <c r="G113" s="71" t="s">
        <v>167</v>
      </c>
      <c r="H113" s="21" t="s">
        <v>508</v>
      </c>
      <c r="I113" s="18">
        <v>1</v>
      </c>
      <c r="J113" s="18" t="s">
        <v>14</v>
      </c>
      <c r="K113" s="21" t="str">
        <f>IFERROR(VLOOKUP(INVENTARIO4[[#This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1276</v>
      </c>
    </row>
    <row r="114" spans="1:28" ht="14" x14ac:dyDescent="0.15">
      <c r="A114" s="23" t="s">
        <v>141</v>
      </c>
      <c r="B114" s="95"/>
      <c r="C114" s="22" t="s">
        <v>12</v>
      </c>
      <c r="D114" s="109" t="s">
        <v>51</v>
      </c>
      <c r="E114" s="70" t="s">
        <v>909</v>
      </c>
      <c r="F114" s="77" t="s">
        <v>1341</v>
      </c>
      <c r="G114" s="71" t="s">
        <v>167</v>
      </c>
      <c r="H114" s="21" t="s">
        <v>509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1276</v>
      </c>
    </row>
    <row r="115" spans="1:28" ht="14" x14ac:dyDescent="0.15">
      <c r="A115" s="23" t="s">
        <v>142</v>
      </c>
      <c r="B115" s="95"/>
      <c r="C115" s="22" t="s">
        <v>12</v>
      </c>
      <c r="D115" s="109" t="s">
        <v>51</v>
      </c>
      <c r="E115" s="70" t="s">
        <v>910</v>
      </c>
      <c r="F115" s="77" t="s">
        <v>744</v>
      </c>
      <c r="G115" s="71" t="s">
        <v>167</v>
      </c>
      <c r="H115" s="21" t="s">
        <v>517</v>
      </c>
      <c r="I115" s="18">
        <v>1</v>
      </c>
      <c r="J115" s="18" t="s">
        <v>14</v>
      </c>
      <c r="K115" s="21" t="str">
        <f>IFERROR(VLOOKUP(INVENTARIO4[[#This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1276</v>
      </c>
    </row>
    <row r="116" spans="1:28" ht="14" x14ac:dyDescent="0.15">
      <c r="A116" s="23" t="s">
        <v>143</v>
      </c>
      <c r="B116" s="95"/>
      <c r="C116" s="22" t="s">
        <v>12</v>
      </c>
      <c r="D116" s="109" t="s">
        <v>51</v>
      </c>
      <c r="E116" s="70" t="s">
        <v>910</v>
      </c>
      <c r="F116" s="77" t="s">
        <v>742</v>
      </c>
      <c r="G116" s="71" t="s">
        <v>167</v>
      </c>
      <c r="H116" s="21" t="s">
        <v>517</v>
      </c>
      <c r="I116" s="18">
        <v>1</v>
      </c>
      <c r="J116" s="18" t="s">
        <v>14</v>
      </c>
      <c r="K116" s="21" t="str">
        <f>IFERROR(VLOOKUP(INVENTARIO4[[#This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1276</v>
      </c>
    </row>
    <row r="117" spans="1:28" ht="14" x14ac:dyDescent="0.15">
      <c r="A117" s="23" t="s">
        <v>144</v>
      </c>
      <c r="B117" s="95"/>
      <c r="C117" s="22" t="s">
        <v>12</v>
      </c>
      <c r="D117" s="109" t="s">
        <v>51</v>
      </c>
      <c r="E117" s="70" t="s">
        <v>911</v>
      </c>
      <c r="F117" s="77" t="s">
        <v>744</v>
      </c>
      <c r="G117" s="71" t="s">
        <v>167</v>
      </c>
      <c r="H117" s="21" t="s">
        <v>510</v>
      </c>
      <c r="I117" s="18">
        <v>1</v>
      </c>
      <c r="J117" s="18" t="s">
        <v>14</v>
      </c>
      <c r="K117" s="21" t="str">
        <f>IFERROR(VLOOKUP(INVENTARIO4[[#This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1276</v>
      </c>
    </row>
    <row r="118" spans="1:28" ht="14" x14ac:dyDescent="0.15">
      <c r="A118" s="23" t="s">
        <v>145</v>
      </c>
      <c r="B118" s="95"/>
      <c r="C118" s="22" t="s">
        <v>12</v>
      </c>
      <c r="D118" s="109" t="s">
        <v>51</v>
      </c>
      <c r="E118" s="70" t="s">
        <v>911</v>
      </c>
      <c r="F118" s="77" t="s">
        <v>742</v>
      </c>
      <c r="G118" s="71" t="s">
        <v>167</v>
      </c>
      <c r="H118" s="21" t="s">
        <v>510</v>
      </c>
      <c r="I118" s="18">
        <v>1</v>
      </c>
      <c r="J118" s="18" t="s">
        <v>14</v>
      </c>
      <c r="K118" s="21" t="str">
        <f>IFERROR(VLOOKUP(INVENTARIO4[[#This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1276</v>
      </c>
    </row>
    <row r="119" spans="1:28" ht="14" x14ac:dyDescent="0.15">
      <c r="A119" s="23" t="s">
        <v>148</v>
      </c>
      <c r="B119" s="95"/>
      <c r="C119" s="22" t="s">
        <v>12</v>
      </c>
      <c r="D119" s="109" t="s">
        <v>51</v>
      </c>
      <c r="E119" s="70" t="s">
        <v>911</v>
      </c>
      <c r="F119" s="77" t="s">
        <v>740</v>
      </c>
      <c r="G119" s="71" t="s">
        <v>167</v>
      </c>
      <c r="H119" s="21" t="s">
        <v>511</v>
      </c>
      <c r="I119" s="18">
        <v>1</v>
      </c>
      <c r="J119" s="18" t="s">
        <v>14</v>
      </c>
      <c r="K119" s="21" t="str">
        <f>IFERROR(VLOOKUP(INVENTARIO4[[#This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1276</v>
      </c>
    </row>
    <row r="120" spans="1:28" ht="14" x14ac:dyDescent="0.15">
      <c r="A120" s="23" t="s">
        <v>152</v>
      </c>
      <c r="B120" s="95"/>
      <c r="C120" s="22" t="s">
        <v>12</v>
      </c>
      <c r="D120" s="109" t="s">
        <v>51</v>
      </c>
      <c r="E120" s="70" t="s">
        <v>911</v>
      </c>
      <c r="F120" s="77" t="s">
        <v>745</v>
      </c>
      <c r="G120" s="71" t="s">
        <v>167</v>
      </c>
      <c r="H120" s="21" t="s">
        <v>511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1276</v>
      </c>
    </row>
    <row r="121" spans="1:28" ht="14" x14ac:dyDescent="0.15">
      <c r="A121" s="23" t="s">
        <v>156</v>
      </c>
      <c r="B121" s="95"/>
      <c r="C121" s="22" t="s">
        <v>12</v>
      </c>
      <c r="D121" s="109" t="s">
        <v>939</v>
      </c>
      <c r="E121" s="70" t="s">
        <v>912</v>
      </c>
      <c r="F121" s="77" t="s">
        <v>739</v>
      </c>
      <c r="G121" s="71" t="s">
        <v>167</v>
      </c>
      <c r="H121" s="21" t="s">
        <v>512</v>
      </c>
      <c r="I121" s="18">
        <v>1</v>
      </c>
      <c r="J121" s="18" t="s">
        <v>14</v>
      </c>
      <c r="K121" s="21" t="str">
        <f>IFERROR(VLOOKUP(INVENTARIO4[[#This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973</v>
      </c>
    </row>
    <row r="122" spans="1:28" ht="14" x14ac:dyDescent="0.15">
      <c r="A122" s="43" t="s">
        <v>313</v>
      </c>
      <c r="B122" s="95"/>
      <c r="C122" s="22" t="s">
        <v>12</v>
      </c>
      <c r="D122" s="109" t="s">
        <v>53</v>
      </c>
      <c r="E122" s="70" t="s">
        <v>913</v>
      </c>
      <c r="F122" s="77" t="s">
        <v>836</v>
      </c>
      <c r="G122" s="71" t="s">
        <v>167</v>
      </c>
      <c r="H122" s="21" t="s">
        <v>513</v>
      </c>
      <c r="I122" s="18">
        <v>1</v>
      </c>
      <c r="J122" s="18" t="s">
        <v>14</v>
      </c>
      <c r="K122" s="21" t="str">
        <f>IFERROR(VLOOKUP(INVENTARIO4[[#This Row],[Code]],FOTOS[],2,FALSE),"-")</f>
        <v>https://github.com/uberboutique/whataform-repo/raw/main/pictures/B0019.jpg</v>
      </c>
      <c r="L122" s="21"/>
      <c r="M122" s="19">
        <v>14</v>
      </c>
      <c r="N122" s="20"/>
      <c r="O122" s="115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973</v>
      </c>
    </row>
    <row r="123" spans="1:28" ht="28" x14ac:dyDescent="0.15">
      <c r="A123" s="23" t="s">
        <v>31</v>
      </c>
      <c r="B123" s="95"/>
      <c r="C123" s="22" t="s">
        <v>12</v>
      </c>
      <c r="D123" s="109" t="s">
        <v>54</v>
      </c>
      <c r="E123" s="70" t="s">
        <v>914</v>
      </c>
      <c r="F123" s="77" t="s">
        <v>739</v>
      </c>
      <c r="G123" s="71" t="s">
        <v>167</v>
      </c>
      <c r="H123" s="21" t="s">
        <v>514</v>
      </c>
      <c r="I123" s="18">
        <v>1</v>
      </c>
      <c r="J123" s="18" t="s">
        <v>14</v>
      </c>
      <c r="K123" s="21" t="str">
        <f>IFERROR(VLOOKUP(INVENTARIO4[[#This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18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973</v>
      </c>
    </row>
    <row r="124" spans="1:28" ht="14" x14ac:dyDescent="0.15">
      <c r="A124" s="23" t="s">
        <v>153</v>
      </c>
      <c r="B124" s="95"/>
      <c r="C124" s="22" t="s">
        <v>12</v>
      </c>
      <c r="D124" s="109" t="s">
        <v>51</v>
      </c>
      <c r="E124" s="70" t="s">
        <v>915</v>
      </c>
      <c r="F124" s="77" t="s">
        <v>742</v>
      </c>
      <c r="G124" s="71" t="s">
        <v>167</v>
      </c>
      <c r="H124" s="21" t="s">
        <v>515</v>
      </c>
      <c r="I124" s="18">
        <v>1</v>
      </c>
      <c r="J124" s="18" t="s">
        <v>14</v>
      </c>
      <c r="K124" s="21" t="str">
        <f>IFERROR(VLOOKUP(INVENTARIO4[[#This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973</v>
      </c>
    </row>
    <row r="125" spans="1:28" ht="28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916</v>
      </c>
      <c r="F125" s="77" t="s">
        <v>742</v>
      </c>
      <c r="G125" s="71" t="s">
        <v>167</v>
      </c>
      <c r="H125" s="21" t="s">
        <v>518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973</v>
      </c>
    </row>
    <row r="126" spans="1:28" ht="28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916</v>
      </c>
      <c r="F126" s="77" t="s">
        <v>744</v>
      </c>
      <c r="G126" s="71" t="s">
        <v>167</v>
      </c>
      <c r="H126" s="21" t="s">
        <v>518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973</v>
      </c>
    </row>
    <row r="127" spans="1:28" ht="14" x14ac:dyDescent="0.15">
      <c r="A127" s="23" t="s">
        <v>34</v>
      </c>
      <c r="B127" s="95"/>
      <c r="C127" s="22" t="s">
        <v>12</v>
      </c>
      <c r="D127" s="109" t="s">
        <v>54</v>
      </c>
      <c r="E127" s="70" t="s">
        <v>917</v>
      </c>
      <c r="F127" s="77" t="s">
        <v>742</v>
      </c>
      <c r="G127" s="71" t="s">
        <v>167</v>
      </c>
      <c r="H127" s="21" t="s">
        <v>519</v>
      </c>
      <c r="I127" s="18">
        <v>1</v>
      </c>
      <c r="J127" s="18" t="s">
        <v>14</v>
      </c>
      <c r="K127" s="21" t="str">
        <f>IFERROR(VLOOKUP(INVENTARIO4[[#This Row],[Code]],FOTOS[],2,FALSE),"-")</f>
        <v>https://github.com/uberboutique/whataform-repo/raw/main/pictures/C0004.jpg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973</v>
      </c>
    </row>
    <row r="128" spans="1:28" ht="28" x14ac:dyDescent="0.15">
      <c r="A128" s="23" t="s">
        <v>35</v>
      </c>
      <c r="B128" s="95"/>
      <c r="C128" s="22" t="s">
        <v>12</v>
      </c>
      <c r="D128" s="109" t="s">
        <v>54</v>
      </c>
      <c r="E128" s="70" t="s">
        <v>918</v>
      </c>
      <c r="F128" s="77" t="s">
        <v>744</v>
      </c>
      <c r="G128" s="71" t="s">
        <v>167</v>
      </c>
      <c r="H128" s="21" t="s">
        <v>520</v>
      </c>
      <c r="I128" s="18">
        <v>1</v>
      </c>
      <c r="J128" s="18" t="s">
        <v>14</v>
      </c>
      <c r="K128" s="21" t="str">
        <f>IFERROR(VLOOKUP(INVENTARIO4[[#This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973</v>
      </c>
    </row>
    <row r="129" spans="1:28" ht="14" x14ac:dyDescent="0.15">
      <c r="A129" s="23" t="s">
        <v>36</v>
      </c>
      <c r="B129" s="95"/>
      <c r="C129" s="22" t="s">
        <v>12</v>
      </c>
      <c r="D129" s="109" t="s">
        <v>54</v>
      </c>
      <c r="E129" s="70" t="s">
        <v>1281</v>
      </c>
      <c r="F129" s="77" t="s">
        <v>744</v>
      </c>
      <c r="G129" s="71" t="s">
        <v>167</v>
      </c>
      <c r="H129" s="21" t="s">
        <v>521</v>
      </c>
      <c r="I129" s="18">
        <v>1</v>
      </c>
      <c r="J129" s="18" t="s">
        <v>14</v>
      </c>
      <c r="K129" s="21" t="str">
        <f>IFERROR(VLOOKUP(INVENTARIO4[[#This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18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973</v>
      </c>
    </row>
    <row r="130" spans="1:28" ht="14" x14ac:dyDescent="0.15">
      <c r="A130" s="23" t="s">
        <v>149</v>
      </c>
      <c r="B130" s="95"/>
      <c r="C130" s="22" t="s">
        <v>12</v>
      </c>
      <c r="D130" s="109" t="s">
        <v>1256</v>
      </c>
      <c r="E130" s="70" t="s">
        <v>919</v>
      </c>
      <c r="F130" s="77" t="s">
        <v>742</v>
      </c>
      <c r="G130" s="71" t="s">
        <v>167</v>
      </c>
      <c r="H130" s="21" t="s">
        <v>522</v>
      </c>
      <c r="I130" s="18">
        <v>1</v>
      </c>
      <c r="J130" s="18" t="s">
        <v>14</v>
      </c>
      <c r="K130" s="21" t="str">
        <f>IFERROR(VLOOKUP(INVENTARIO4[[#This Row],[Code]],FOTOS[],2,FALSE),"-")</f>
        <v>https://github.com/uberboutique/whataform-repo/raw/main/pictures/J0001.jpg</v>
      </c>
      <c r="L130" s="21"/>
      <c r="M130" s="19">
        <f t="shared" si="7"/>
        <v>30</v>
      </c>
      <c r="N130" s="20"/>
      <c r="O130" s="115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973</v>
      </c>
    </row>
    <row r="131" spans="1:28" ht="14" x14ac:dyDescent="0.15">
      <c r="A131" s="23" t="s">
        <v>150</v>
      </c>
      <c r="B131" s="95"/>
      <c r="C131" s="22" t="s">
        <v>12</v>
      </c>
      <c r="D131" s="109" t="s">
        <v>1256</v>
      </c>
      <c r="E131" s="70" t="s">
        <v>919</v>
      </c>
      <c r="F131" s="77" t="s">
        <v>744</v>
      </c>
      <c r="G131" s="71" t="s">
        <v>167</v>
      </c>
      <c r="H131" s="21" t="s">
        <v>522</v>
      </c>
      <c r="I131" s="18">
        <v>1</v>
      </c>
      <c r="J131" s="18" t="s">
        <v>14</v>
      </c>
      <c r="K131" s="21" t="str">
        <f>IFERROR(VLOOKUP(INVENTARIO4[[#This Row],[Code]],FOTOS[],2,FALSE),"-")</f>
        <v>https://github.com/uberboutique/whataform-repo/raw/main/pictures/J0002.jpg</v>
      </c>
      <c r="L131" s="21"/>
      <c r="M131" s="19">
        <f t="shared" si="7"/>
        <v>30</v>
      </c>
      <c r="N131" s="20"/>
      <c r="O131" s="118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973</v>
      </c>
    </row>
    <row r="132" spans="1:28" ht="14" x14ac:dyDescent="0.15">
      <c r="A132" s="23" t="s">
        <v>151</v>
      </c>
      <c r="B132" s="95"/>
      <c r="C132" s="22" t="s">
        <v>12</v>
      </c>
      <c r="D132" s="109" t="s">
        <v>1256</v>
      </c>
      <c r="E132" s="70" t="s">
        <v>919</v>
      </c>
      <c r="F132" s="77" t="s">
        <v>745</v>
      </c>
      <c r="G132" s="71" t="s">
        <v>167</v>
      </c>
      <c r="H132" s="21" t="s">
        <v>522</v>
      </c>
      <c r="I132" s="18">
        <v>1</v>
      </c>
      <c r="J132" s="18" t="s">
        <v>14</v>
      </c>
      <c r="K132" s="21" t="str">
        <f>IFERROR(VLOOKUP(INVENTARIO4[[#This Row],[Code]],FOTOS[],2,FALSE),"-")</f>
        <v>https://github.com/uberboutique/whataform-repo/raw/main/pictures/J0003.jpg</v>
      </c>
      <c r="L132" s="21"/>
      <c r="M132" s="19">
        <f t="shared" ref="M132:M143" si="14">Z132</f>
        <v>30</v>
      </c>
      <c r="N132" s="20"/>
      <c r="O132" s="115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973</v>
      </c>
    </row>
    <row r="133" spans="1:28" ht="14" x14ac:dyDescent="0.15">
      <c r="A133" s="23" t="s">
        <v>37</v>
      </c>
      <c r="B133" s="95"/>
      <c r="C133" s="22" t="s">
        <v>12</v>
      </c>
      <c r="D133" s="109" t="s">
        <v>54</v>
      </c>
      <c r="E133" s="70" t="s">
        <v>1280</v>
      </c>
      <c r="F133" s="77" t="s">
        <v>744</v>
      </c>
      <c r="G133" s="71" t="s">
        <v>167</v>
      </c>
      <c r="H133" s="21" t="s">
        <v>523</v>
      </c>
      <c r="I133" s="18">
        <v>1</v>
      </c>
      <c r="J133" s="18" t="s">
        <v>14</v>
      </c>
      <c r="K133" s="21" t="str">
        <f>IFERROR(VLOOKUP(INVENTARIO4[[#This Row],[Code]],FOTOS[],2,FALSE),"-")</f>
        <v>https://github.com/uberboutique/whataform-repo/raw/main/pictures/C0007.jpg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973</v>
      </c>
    </row>
    <row r="134" spans="1:28" ht="14" x14ac:dyDescent="0.15">
      <c r="A134" s="23" t="s">
        <v>38</v>
      </c>
      <c r="B134" s="95"/>
      <c r="C134" s="22" t="s">
        <v>12</v>
      </c>
      <c r="D134" s="109" t="s">
        <v>54</v>
      </c>
      <c r="E134" s="70" t="s">
        <v>1280</v>
      </c>
      <c r="F134" s="77" t="s">
        <v>739</v>
      </c>
      <c r="G134" s="71" t="s">
        <v>167</v>
      </c>
      <c r="H134" s="21" t="s">
        <v>523</v>
      </c>
      <c r="I134" s="18">
        <v>1</v>
      </c>
      <c r="J134" s="18" t="s">
        <v>14</v>
      </c>
      <c r="K134" s="21" t="str">
        <f>IFERROR(VLOOKUP(INVENTARIO4[[#This Row],[Code]],FOTOS[],2,FALSE),"-")</f>
        <v>https://github.com/uberboutique/whataform-repo/raw/main/pictures/C0008.jpg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973</v>
      </c>
    </row>
    <row r="135" spans="1:28" ht="14" x14ac:dyDescent="0.15">
      <c r="A135" s="23" t="s">
        <v>39</v>
      </c>
      <c r="B135" s="95"/>
      <c r="C135" s="22" t="s">
        <v>12</v>
      </c>
      <c r="D135" s="109" t="s">
        <v>54</v>
      </c>
      <c r="E135" s="70" t="s">
        <v>1279</v>
      </c>
      <c r="F135" s="77" t="s">
        <v>744</v>
      </c>
      <c r="G135" s="71" t="s">
        <v>167</v>
      </c>
      <c r="H135" s="21" t="s">
        <v>524</v>
      </c>
      <c r="I135" s="18">
        <v>1</v>
      </c>
      <c r="J135" s="18" t="s">
        <v>14</v>
      </c>
      <c r="K135" s="21" t="str">
        <f>IFERROR(VLOOKUP(INVENTARIO4[[#This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18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973</v>
      </c>
    </row>
    <row r="136" spans="1:28" ht="14" x14ac:dyDescent="0.15">
      <c r="A136" s="23" t="s">
        <v>154</v>
      </c>
      <c r="B136" s="95"/>
      <c r="C136" s="22" t="s">
        <v>12</v>
      </c>
      <c r="D136" s="109" t="s">
        <v>51</v>
      </c>
      <c r="E136" s="70" t="s">
        <v>1282</v>
      </c>
      <c r="F136" s="77" t="s">
        <v>742</v>
      </c>
      <c r="G136" s="71" t="s">
        <v>167</v>
      </c>
      <c r="H136" s="21" t="s">
        <v>525</v>
      </c>
      <c r="I136" s="18">
        <v>1</v>
      </c>
      <c r="J136" s="18" t="s">
        <v>14</v>
      </c>
      <c r="K136" s="21" t="str">
        <f>IFERROR(VLOOKUP(INVENTARIO4[[#This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973</v>
      </c>
    </row>
    <row r="137" spans="1:28" ht="14" x14ac:dyDescent="0.15">
      <c r="A137" s="23" t="s">
        <v>183</v>
      </c>
      <c r="B137" s="95"/>
      <c r="C137" s="22" t="s">
        <v>12</v>
      </c>
      <c r="D137" s="109" t="s">
        <v>51</v>
      </c>
      <c r="E137" s="70" t="s">
        <v>1282</v>
      </c>
      <c r="F137" s="77" t="s">
        <v>739</v>
      </c>
      <c r="G137" s="71" t="s">
        <v>167</v>
      </c>
      <c r="H137" s="21" t="s">
        <v>525</v>
      </c>
      <c r="I137" s="18">
        <v>1</v>
      </c>
      <c r="J137" s="18" t="s">
        <v>14</v>
      </c>
      <c r="K137" s="21" t="str">
        <f>IFERROR(VLOOKUP(INVENTARIO4[[#This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973</v>
      </c>
    </row>
    <row r="138" spans="1:28" ht="14" x14ac:dyDescent="0.15">
      <c r="A138" s="23" t="s">
        <v>184</v>
      </c>
      <c r="B138" s="95"/>
      <c r="C138" s="22" t="s">
        <v>12</v>
      </c>
      <c r="D138" s="109" t="s">
        <v>51</v>
      </c>
      <c r="E138" s="70" t="s">
        <v>920</v>
      </c>
      <c r="F138" s="77" t="s">
        <v>745</v>
      </c>
      <c r="G138" s="71" t="s">
        <v>167</v>
      </c>
      <c r="H138" s="21" t="s">
        <v>526</v>
      </c>
      <c r="I138" s="18">
        <v>1</v>
      </c>
      <c r="J138" s="18" t="s">
        <v>14</v>
      </c>
      <c r="K138" s="21" t="str">
        <f>IFERROR(VLOOKUP(INVENTARIO4[[#This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973</v>
      </c>
    </row>
    <row r="139" spans="1:28" ht="28" x14ac:dyDescent="0.15">
      <c r="A139" s="23" t="s">
        <v>185</v>
      </c>
      <c r="B139" s="95"/>
      <c r="C139" s="22" t="s">
        <v>12</v>
      </c>
      <c r="D139" s="109" t="s">
        <v>51</v>
      </c>
      <c r="E139" s="70" t="s">
        <v>921</v>
      </c>
      <c r="F139" s="77" t="s">
        <v>744</v>
      </c>
      <c r="G139" s="71" t="s">
        <v>167</v>
      </c>
      <c r="H139" s="21" t="s">
        <v>526</v>
      </c>
      <c r="I139" s="18">
        <v>1</v>
      </c>
      <c r="J139" s="18" t="s">
        <v>14</v>
      </c>
      <c r="K139" s="21" t="str">
        <f>IFERROR(VLOOKUP(INVENTARIO4[[#This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973</v>
      </c>
    </row>
    <row r="140" spans="1:28" ht="28" x14ac:dyDescent="0.15">
      <c r="A140" s="23" t="s">
        <v>40</v>
      </c>
      <c r="B140" s="95"/>
      <c r="C140" s="22" t="s">
        <v>12</v>
      </c>
      <c r="D140" s="109" t="s">
        <v>54</v>
      </c>
      <c r="E140" s="70" t="s">
        <v>922</v>
      </c>
      <c r="F140" s="77" t="s">
        <v>739</v>
      </c>
      <c r="G140" s="71" t="s">
        <v>167</v>
      </c>
      <c r="H140" s="21" t="s">
        <v>527</v>
      </c>
      <c r="I140" s="18">
        <v>1</v>
      </c>
      <c r="J140" s="18" t="s">
        <v>14</v>
      </c>
      <c r="K140" s="21" t="str">
        <f>IFERROR(VLOOKUP(INVENTARIO4[[#This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973</v>
      </c>
    </row>
    <row r="141" spans="1:28" ht="14" x14ac:dyDescent="0.15">
      <c r="A141" s="23" t="s">
        <v>41</v>
      </c>
      <c r="B141" s="95"/>
      <c r="C141" s="22" t="s">
        <v>12</v>
      </c>
      <c r="D141" s="109" t="s">
        <v>54</v>
      </c>
      <c r="E141" s="70" t="s">
        <v>1283</v>
      </c>
      <c r="F141" s="77" t="s">
        <v>742</v>
      </c>
      <c r="G141" s="71" t="s">
        <v>167</v>
      </c>
      <c r="H141" s="21" t="s">
        <v>528</v>
      </c>
      <c r="I141" s="18">
        <v>1</v>
      </c>
      <c r="J141" s="18" t="s">
        <v>14</v>
      </c>
      <c r="K141" s="21" t="str">
        <f>IFERROR(VLOOKUP(INVENTARIO4[[#This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973</v>
      </c>
    </row>
    <row r="142" spans="1:28" ht="14" x14ac:dyDescent="0.15">
      <c r="A142" s="23" t="s">
        <v>350</v>
      </c>
      <c r="B142" s="95"/>
      <c r="C142" s="22" t="s">
        <v>12</v>
      </c>
      <c r="D142" s="109" t="s">
        <v>939</v>
      </c>
      <c r="E142" s="70" t="s">
        <v>923</v>
      </c>
      <c r="F142" s="77" t="s">
        <v>739</v>
      </c>
      <c r="G142" s="71" t="s">
        <v>167</v>
      </c>
      <c r="H142" s="21" t="s">
        <v>632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973</v>
      </c>
    </row>
    <row r="143" spans="1:28" ht="14" x14ac:dyDescent="0.15">
      <c r="A143" s="23" t="s">
        <v>155</v>
      </c>
      <c r="B143" s="95"/>
      <c r="C143" s="22" t="s">
        <v>12</v>
      </c>
      <c r="D143" s="109" t="s">
        <v>54</v>
      </c>
      <c r="E143" s="70" t="s">
        <v>924</v>
      </c>
      <c r="F143" s="77" t="s">
        <v>744</v>
      </c>
      <c r="G143" s="71" t="s">
        <v>167</v>
      </c>
      <c r="H143" s="21" t="s">
        <v>528</v>
      </c>
      <c r="I143" s="18">
        <v>1</v>
      </c>
      <c r="J143" s="18" t="s">
        <v>14</v>
      </c>
      <c r="K143" s="21" t="str">
        <f>IFERROR(VLOOKUP(INVENTARIO4[[#This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18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973</v>
      </c>
    </row>
    <row r="144" spans="1:28" ht="14" x14ac:dyDescent="0.15">
      <c r="A144" s="23" t="s">
        <v>186</v>
      </c>
      <c r="B144" s="95"/>
      <c r="C144" s="22" t="s">
        <v>12</v>
      </c>
      <c r="D144" s="109" t="s">
        <v>51</v>
      </c>
      <c r="E144" s="70" t="s">
        <v>925</v>
      </c>
      <c r="F144" s="77" t="s">
        <v>745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-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187</v>
      </c>
      <c r="B145" s="95"/>
      <c r="C145" s="22" t="s">
        <v>12</v>
      </c>
      <c r="D145" s="109" t="s">
        <v>51</v>
      </c>
      <c r="E145" s="70" t="s">
        <v>926</v>
      </c>
      <c r="F145" s="77" t="s">
        <v>742</v>
      </c>
      <c r="G145" s="71" t="s">
        <v>167</v>
      </c>
      <c r="H145" s="21" t="s">
        <v>638</v>
      </c>
      <c r="I145" s="18">
        <v>1</v>
      </c>
      <c r="J145" s="18" t="s">
        <v>14</v>
      </c>
      <c r="K145" s="21" t="str">
        <f>IFERROR(VLOOKUP(INVENTARIO4[[#This Row],[Code]],FOTOS[],2,FALSE),"-")</f>
        <v>https://github.com/uberboutique/whataform-repo/raw/main/pictures/V0042.jpg</v>
      </c>
      <c r="L145" s="21"/>
      <c r="M145" s="19">
        <f t="shared" ref="M145:M208" si="20">Z145</f>
        <v>20</v>
      </c>
      <c r="N145" s="20"/>
      <c r="O145" s="118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188</v>
      </c>
      <c r="B146" s="95"/>
      <c r="C146" s="22" t="s">
        <v>12</v>
      </c>
      <c r="D146" s="109" t="s">
        <v>51</v>
      </c>
      <c r="E146" s="70" t="s">
        <v>927</v>
      </c>
      <c r="F146" s="77" t="s">
        <v>745</v>
      </c>
      <c r="G146" s="71" t="s">
        <v>167</v>
      </c>
      <c r="H146" s="21" t="s">
        <v>639</v>
      </c>
      <c r="I146" s="18">
        <v>1</v>
      </c>
      <c r="J146" s="18" t="s">
        <v>14</v>
      </c>
      <c r="K146" s="21" t="str">
        <f>IFERROR(VLOOKUP(INVENTARIO4[[#This Row],[Code]],FOTOS[],2,FALSE),"-")</f>
        <v>-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189</v>
      </c>
      <c r="B147" s="95"/>
      <c r="C147" s="22" t="s">
        <v>12</v>
      </c>
      <c r="D147" s="109" t="s">
        <v>51</v>
      </c>
      <c r="E147" s="70" t="s">
        <v>1284</v>
      </c>
      <c r="F147" s="77" t="s">
        <v>744</v>
      </c>
      <c r="G147" s="71" t="s">
        <v>167</v>
      </c>
      <c r="H147" s="21" t="s">
        <v>639</v>
      </c>
      <c r="I147" s="18">
        <v>1</v>
      </c>
      <c r="J147" s="18" t="s">
        <v>14</v>
      </c>
      <c r="K147" s="21" t="str">
        <f>IFERROR(VLOOKUP(INVENTARIO4[[#This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190</v>
      </c>
      <c r="B148" s="95"/>
      <c r="C148" s="22" t="s">
        <v>12</v>
      </c>
      <c r="D148" s="109" t="s">
        <v>51</v>
      </c>
      <c r="E148" s="70" t="s">
        <v>1285</v>
      </c>
      <c r="F148" s="77" t="s">
        <v>836</v>
      </c>
      <c r="G148" s="71" t="s">
        <v>167</v>
      </c>
      <c r="H148" s="21" t="s">
        <v>640</v>
      </c>
      <c r="I148" s="18">
        <v>1</v>
      </c>
      <c r="J148" s="18" t="s">
        <v>14</v>
      </c>
      <c r="K148" s="21" t="str">
        <f>IFERROR(VLOOKUP(INVENTARIO4[[#This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191</v>
      </c>
      <c r="B149" s="95"/>
      <c r="C149" s="22" t="s">
        <v>12</v>
      </c>
      <c r="D149" s="109" t="s">
        <v>51</v>
      </c>
      <c r="E149" s="70" t="s">
        <v>928</v>
      </c>
      <c r="F149" s="77" t="s">
        <v>739</v>
      </c>
      <c r="G149" s="71" t="s">
        <v>167</v>
      </c>
      <c r="H149" s="21" t="s">
        <v>641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192</v>
      </c>
      <c r="B150" s="95"/>
      <c r="C150" s="22" t="s">
        <v>12</v>
      </c>
      <c r="D150" s="109" t="s">
        <v>51</v>
      </c>
      <c r="E150" s="70" t="s">
        <v>928</v>
      </c>
      <c r="F150" s="77" t="s">
        <v>742</v>
      </c>
      <c r="G150" s="71" t="s">
        <v>167</v>
      </c>
      <c r="H150" s="21" t="s">
        <v>641</v>
      </c>
      <c r="I150" s="18">
        <v>1</v>
      </c>
      <c r="J150" s="18" t="s">
        <v>14</v>
      </c>
      <c r="K150" s="21" t="str">
        <f>IFERROR(VLOOKUP(INVENTARIO4[[#This Row],[Code]],FOTOS[],2,FALSE),"-")</f>
        <v>-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193</v>
      </c>
      <c r="B151" s="95"/>
      <c r="C151" s="22" t="s">
        <v>12</v>
      </c>
      <c r="D151" s="109" t="s">
        <v>51</v>
      </c>
      <c r="E151" s="70" t="s">
        <v>929</v>
      </c>
      <c r="F151" s="77" t="s">
        <v>739</v>
      </c>
      <c r="G151" s="71" t="s">
        <v>167</v>
      </c>
      <c r="H151" s="21" t="s">
        <v>642</v>
      </c>
      <c r="I151" s="18">
        <v>1</v>
      </c>
      <c r="J151" s="18" t="s">
        <v>14</v>
      </c>
      <c r="K151" s="21" t="str">
        <f>IFERROR(VLOOKUP(INVENTARIO4[[#This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194</v>
      </c>
      <c r="B152" s="95"/>
      <c r="C152" s="22" t="s">
        <v>12</v>
      </c>
      <c r="D152" s="109" t="s">
        <v>51</v>
      </c>
      <c r="E152" s="70" t="s">
        <v>929</v>
      </c>
      <c r="F152" s="77" t="s">
        <v>742</v>
      </c>
      <c r="G152" s="71" t="s">
        <v>167</v>
      </c>
      <c r="H152" s="21" t="s">
        <v>642</v>
      </c>
      <c r="I152" s="18">
        <v>1</v>
      </c>
      <c r="J152" s="18" t="s">
        <v>14</v>
      </c>
      <c r="K152" s="21" t="str">
        <f>IFERROR(VLOOKUP(INVENTARIO4[[#This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196</v>
      </c>
      <c r="B153" s="95"/>
      <c r="C153" s="22" t="s">
        <v>12</v>
      </c>
      <c r="D153" s="109" t="s">
        <v>51</v>
      </c>
      <c r="E153" s="70" t="s">
        <v>929</v>
      </c>
      <c r="F153" s="77" t="s">
        <v>744</v>
      </c>
      <c r="G153" s="71" t="s">
        <v>167</v>
      </c>
      <c r="H153" s="21" t="s">
        <v>642</v>
      </c>
      <c r="I153" s="18">
        <v>1</v>
      </c>
      <c r="J153" s="18" t="s">
        <v>14</v>
      </c>
      <c r="K153" s="21" t="str">
        <f>IFERROR(VLOOKUP(INVENTARIO4[[#This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415</v>
      </c>
      <c r="B154" s="95"/>
      <c r="C154" s="22" t="s">
        <v>12</v>
      </c>
      <c r="D154" s="109" t="s">
        <v>53</v>
      </c>
      <c r="E154" s="70" t="s">
        <v>930</v>
      </c>
      <c r="F154" s="77" t="s">
        <v>739</v>
      </c>
      <c r="G154" s="71" t="s">
        <v>167</v>
      </c>
      <c r="H154" s="21" t="s">
        <v>643</v>
      </c>
      <c r="I154" s="18">
        <v>1</v>
      </c>
      <c r="J154" s="18" t="s">
        <v>14</v>
      </c>
      <c r="K154" s="21" t="str">
        <f>IFERROR(VLOOKUP(INVENTARIO4[[#This Row],[Code]],FOTOS[],2,FALSE),"-")</f>
        <v>https://github.com/uberboutique/whataform-repo/raw/main/pictures/BO0001.jpg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197</v>
      </c>
      <c r="B155" s="95"/>
      <c r="C155" s="22" t="s">
        <v>12</v>
      </c>
      <c r="D155" s="109" t="s">
        <v>51</v>
      </c>
      <c r="E155" s="70" t="s">
        <v>931</v>
      </c>
      <c r="F155" s="77" t="s">
        <v>739</v>
      </c>
      <c r="G155" s="71" t="s">
        <v>167</v>
      </c>
      <c r="H155" s="21" t="s">
        <v>644</v>
      </c>
      <c r="I155" s="18">
        <v>1</v>
      </c>
      <c r="J155" s="18" t="s">
        <v>14</v>
      </c>
      <c r="K155" s="21" t="str">
        <f>IFERROR(VLOOKUP(INVENTARIO4[[#This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198</v>
      </c>
      <c r="B156" s="95"/>
      <c r="C156" s="22" t="s">
        <v>12</v>
      </c>
      <c r="D156" s="109" t="s">
        <v>51</v>
      </c>
      <c r="E156" s="70" t="s">
        <v>932</v>
      </c>
      <c r="F156" s="77" t="s">
        <v>739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-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199</v>
      </c>
      <c r="B157" s="95"/>
      <c r="C157" s="22" t="s">
        <v>12</v>
      </c>
      <c r="D157" s="109" t="s">
        <v>51</v>
      </c>
      <c r="E157" s="70" t="s">
        <v>933</v>
      </c>
      <c r="F157" s="77" t="s">
        <v>742</v>
      </c>
      <c r="G157" s="71" t="s">
        <v>167</v>
      </c>
      <c r="H157" s="21" t="s">
        <v>645</v>
      </c>
      <c r="I157" s="18">
        <v>1</v>
      </c>
      <c r="J157" s="18" t="s">
        <v>14</v>
      </c>
      <c r="K157" s="21" t="str">
        <f>IFERROR(VLOOKUP(INVENTARIO4[[#This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208</v>
      </c>
      <c r="B158" s="95"/>
      <c r="C158" s="22" t="s">
        <v>12</v>
      </c>
      <c r="D158" s="109" t="s">
        <v>195</v>
      </c>
      <c r="E158" s="70" t="s">
        <v>934</v>
      </c>
      <c r="F158" s="77" t="s">
        <v>758</v>
      </c>
      <c r="G158" s="71" t="s">
        <v>167</v>
      </c>
      <c r="H158" s="21" t="s">
        <v>646</v>
      </c>
      <c r="I158" s="18">
        <v>1</v>
      </c>
      <c r="J158" s="18" t="s">
        <v>14</v>
      </c>
      <c r="K158" s="21" t="str">
        <f>IFERROR(VLOOKUP(INVENTARIO4[[#This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200</v>
      </c>
      <c r="B159" s="95"/>
      <c r="C159" s="22" t="s">
        <v>12</v>
      </c>
      <c r="D159" s="109" t="s">
        <v>51</v>
      </c>
      <c r="E159" s="70" t="s">
        <v>1286</v>
      </c>
      <c r="F159" s="77" t="s">
        <v>739</v>
      </c>
      <c r="G159" s="71" t="s">
        <v>167</v>
      </c>
      <c r="H159" s="21" t="s">
        <v>647</v>
      </c>
      <c r="I159" s="18">
        <v>1</v>
      </c>
      <c r="J159" s="18" t="s">
        <v>14</v>
      </c>
      <c r="K159" s="21" t="str">
        <f>IFERROR(VLOOKUP(INVENTARIO4[[#This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202</v>
      </c>
      <c r="B160" s="95"/>
      <c r="C160" s="22" t="s">
        <v>12</v>
      </c>
      <c r="D160" s="109" t="s">
        <v>51</v>
      </c>
      <c r="E160" s="70" t="s">
        <v>935</v>
      </c>
      <c r="F160" s="77" t="s">
        <v>745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-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203</v>
      </c>
      <c r="B161" s="95"/>
      <c r="C161" s="22" t="s">
        <v>12</v>
      </c>
      <c r="D161" s="109" t="s">
        <v>51</v>
      </c>
      <c r="E161" s="70" t="s">
        <v>1287</v>
      </c>
      <c r="F161" s="77" t="s">
        <v>739</v>
      </c>
      <c r="G161" s="71" t="s">
        <v>167</v>
      </c>
      <c r="H161" s="21" t="s">
        <v>648</v>
      </c>
      <c r="I161" s="18">
        <v>1</v>
      </c>
      <c r="J161" s="18" t="s">
        <v>14</v>
      </c>
      <c r="K161" s="21" t="str">
        <f>IFERROR(VLOOKUP(INVENTARIO4[[#This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351</v>
      </c>
      <c r="B162" s="95"/>
      <c r="C162" s="22" t="s">
        <v>12</v>
      </c>
      <c r="D162" s="109" t="s">
        <v>1257</v>
      </c>
      <c r="E162" s="70" t="s">
        <v>936</v>
      </c>
      <c r="F162" s="77" t="s">
        <v>739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352</v>
      </c>
      <c r="B163" s="95"/>
      <c r="C163" s="22" t="s">
        <v>12</v>
      </c>
      <c r="D163" s="109" t="s">
        <v>1257</v>
      </c>
      <c r="E163" s="70" t="s">
        <v>936</v>
      </c>
      <c r="F163" s="77" t="s">
        <v>744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204</v>
      </c>
      <c r="B164" s="95"/>
      <c r="C164" s="22" t="s">
        <v>12</v>
      </c>
      <c r="D164" s="109" t="s">
        <v>51</v>
      </c>
      <c r="E164" s="70" t="s">
        <v>940</v>
      </c>
      <c r="F164" s="77" t="s">
        <v>739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205</v>
      </c>
      <c r="B165" s="95"/>
      <c r="C165" s="22" t="s">
        <v>12</v>
      </c>
      <c r="D165" s="109" t="s">
        <v>51</v>
      </c>
      <c r="E165" s="70" t="s">
        <v>1288</v>
      </c>
      <c r="F165" s="77" t="s">
        <v>739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206</v>
      </c>
      <c r="B166" s="95"/>
      <c r="C166" s="22" t="s">
        <v>12</v>
      </c>
      <c r="D166" s="109" t="s">
        <v>51</v>
      </c>
      <c r="E166" s="70" t="s">
        <v>941</v>
      </c>
      <c r="F166" s="77" t="s">
        <v>739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412</v>
      </c>
      <c r="B167" s="95"/>
      <c r="C167" s="22" t="s">
        <v>12</v>
      </c>
      <c r="D167" s="109" t="s">
        <v>201</v>
      </c>
      <c r="E167" s="70" t="s">
        <v>158</v>
      </c>
      <c r="F167" s="77" t="s">
        <v>745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-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214</v>
      </c>
      <c r="B168" s="95"/>
      <c r="C168" s="22" t="s">
        <v>12</v>
      </c>
      <c r="D168" s="109" t="s">
        <v>51</v>
      </c>
      <c r="E168" s="70" t="s">
        <v>159</v>
      </c>
      <c r="F168" s="77" t="s">
        <v>745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-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215</v>
      </c>
      <c r="B169" s="95"/>
      <c r="C169" s="22" t="s">
        <v>12</v>
      </c>
      <c r="D169" s="109" t="s">
        <v>51</v>
      </c>
      <c r="E169" s="70" t="s">
        <v>160</v>
      </c>
      <c r="F169" s="77" t="s">
        <v>745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-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216</v>
      </c>
      <c r="B170" s="95"/>
      <c r="C170" s="22" t="s">
        <v>12</v>
      </c>
      <c r="D170" s="109" t="s">
        <v>51</v>
      </c>
      <c r="E170" s="70" t="s">
        <v>161</v>
      </c>
      <c r="F170" s="77" t="s">
        <v>745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-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217</v>
      </c>
      <c r="B171" s="95"/>
      <c r="C171" s="22" t="s">
        <v>12</v>
      </c>
      <c r="D171" s="109" t="s">
        <v>51</v>
      </c>
      <c r="E171" s="70" t="s">
        <v>942</v>
      </c>
      <c r="F171" s="77" t="s">
        <v>739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249</v>
      </c>
      <c r="B172" s="95"/>
      <c r="C172" s="22" t="s">
        <v>12</v>
      </c>
      <c r="D172" s="109" t="s">
        <v>51</v>
      </c>
      <c r="E172" s="70" t="s">
        <v>943</v>
      </c>
      <c r="F172" s="77" t="s">
        <v>742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210</v>
      </c>
      <c r="B173" s="95"/>
      <c r="C173" s="22" t="s">
        <v>12</v>
      </c>
      <c r="D173" s="109" t="s">
        <v>195</v>
      </c>
      <c r="E173" s="70" t="s">
        <v>162</v>
      </c>
      <c r="F173" s="77"/>
      <c r="G173" s="71" t="s">
        <v>167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-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213</v>
      </c>
      <c r="B174" s="95"/>
      <c r="C174" s="22" t="s">
        <v>12</v>
      </c>
      <c r="D174" s="109" t="s">
        <v>209</v>
      </c>
      <c r="E174" s="70" t="s">
        <v>163</v>
      </c>
      <c r="F174" s="77"/>
      <c r="G174" s="71" t="s">
        <v>167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-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207</v>
      </c>
      <c r="B175" s="95"/>
      <c r="C175" s="22" t="s">
        <v>12</v>
      </c>
      <c r="D175" s="109" t="s">
        <v>209</v>
      </c>
      <c r="E175" s="70" t="s">
        <v>164</v>
      </c>
      <c r="F175" s="77"/>
      <c r="G175" s="71" t="s">
        <v>167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-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353</v>
      </c>
      <c r="B176" s="95"/>
      <c r="C176" s="22" t="s">
        <v>12</v>
      </c>
      <c r="D176" s="109" t="s">
        <v>211</v>
      </c>
      <c r="E176" s="70" t="s">
        <v>944</v>
      </c>
      <c r="F176" s="77"/>
      <c r="G176" s="71" t="s">
        <v>167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306</v>
      </c>
      <c r="B177" s="95"/>
      <c r="C177" s="22" t="s">
        <v>12</v>
      </c>
      <c r="D177" s="109" t="s">
        <v>209</v>
      </c>
      <c r="E177" s="70" t="s">
        <v>165</v>
      </c>
      <c r="F177" s="77"/>
      <c r="G177" s="71" t="s">
        <v>167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-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212</v>
      </c>
      <c r="B178" s="95"/>
      <c r="C178" s="22" t="s">
        <v>12</v>
      </c>
      <c r="D178" s="109" t="s">
        <v>195</v>
      </c>
      <c r="E178" s="70" t="s">
        <v>945</v>
      </c>
      <c r="F178" s="77" t="s">
        <v>946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250</v>
      </c>
      <c r="B179" s="95"/>
      <c r="C179" s="22" t="s">
        <v>12</v>
      </c>
      <c r="D179" s="109" t="s">
        <v>51</v>
      </c>
      <c r="E179" s="70" t="s">
        <v>166</v>
      </c>
      <c r="F179" s="77" t="s">
        <v>745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-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251</v>
      </c>
      <c r="B180" s="95"/>
      <c r="C180" s="22" t="s">
        <v>12</v>
      </c>
      <c r="D180" s="109" t="s">
        <v>51</v>
      </c>
      <c r="E180" s="70" t="s">
        <v>947</v>
      </c>
      <c r="F180" s="77" t="s">
        <v>742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SUMIFS(VENTAS[Cantidad],VENTAS[Code],INVENTARIO4[[#This Row],[Code]])</f>
        <v>0</v>
      </c>
      <c r="Q180" s="21">
        <f>INVENTARIO4[[#This Row],[Entradas]]-INVENTARIO4[[#This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252</v>
      </c>
      <c r="B181" s="95"/>
      <c r="C181" s="22" t="s">
        <v>12</v>
      </c>
      <c r="D181" s="109" t="s">
        <v>51</v>
      </c>
      <c r="E181" s="70" t="s">
        <v>948</v>
      </c>
      <c r="F181" s="77" t="s">
        <v>739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253</v>
      </c>
      <c r="B182" s="95"/>
      <c r="C182" s="22" t="s">
        <v>12</v>
      </c>
      <c r="D182" s="109" t="s">
        <v>51</v>
      </c>
      <c r="E182" s="70" t="s">
        <v>949</v>
      </c>
      <c r="F182" s="77" t="s">
        <v>836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SUMIFS(VENTAS[Cantidad],VENTAS[Code],INVENTARIO4[[#This Row],[Code]])</f>
        <v>0</v>
      </c>
      <c r="Q182" s="21">
        <f>INVENTARIO4[[#This Row],[Entradas]]-INVENTARIO4[[#This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0" t="s">
        <v>419</v>
      </c>
      <c r="E183" s="88" t="s">
        <v>950</v>
      </c>
      <c r="F183" s="77" t="s">
        <v>742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https://github.com/uberboutique/whataform-repo/raw/main/pictures/T0023.jpg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0" t="s">
        <v>419</v>
      </c>
      <c r="E184" s="83" t="s">
        <v>950</v>
      </c>
      <c r="F184" s="77" t="s">
        <v>745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https://github.com/uberboutique/whataform-repo/raw/main/pictures/T0024.jpg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0" t="s">
        <v>419</v>
      </c>
      <c r="E185" s="88" t="s">
        <v>950</v>
      </c>
      <c r="F185" s="77" t="s">
        <v>830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https://github.com/uberboutique/whataform-repo/raw/main/pictures/T0025.jpg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370</v>
      </c>
      <c r="B186" s="97"/>
      <c r="C186" s="33" t="s">
        <v>12</v>
      </c>
      <c r="D186" s="110" t="s">
        <v>419</v>
      </c>
      <c r="E186" s="84" t="s">
        <v>1289</v>
      </c>
      <c r="F186" s="77" t="s">
        <v>742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https://github.com/uberboutique/whataform-repo/raw/main/pictures/BI0013.jpg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371</v>
      </c>
      <c r="B187" s="97"/>
      <c r="C187" s="33" t="s">
        <v>12</v>
      </c>
      <c r="D187" s="110" t="s">
        <v>419</v>
      </c>
      <c r="E187" s="84" t="s">
        <v>1289</v>
      </c>
      <c r="F187" s="77" t="s">
        <v>744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https://github.com/uberboutique/whataform-repo/raw/main/pictures/BI0014.jpg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372</v>
      </c>
      <c r="B188" s="97"/>
      <c r="C188" s="33" t="s">
        <v>12</v>
      </c>
      <c r="D188" s="110" t="s">
        <v>419</v>
      </c>
      <c r="E188" s="84" t="s">
        <v>1289</v>
      </c>
      <c r="F188" s="77" t="s">
        <v>745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https://github.com/uberboutique/whataform-repo/raw/main/pictures/BI0015.jpg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SUMIFS(VENTAS[Cantidad],VENTAS[Code],INVENTARIO4[[#This Row],[Code]])</f>
        <v>0</v>
      </c>
      <c r="Q188" s="21">
        <f>INVENTARIO4[[#This Row],[Entradas]]-INVENTARIO4[[#This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373</v>
      </c>
      <c r="B189" s="97"/>
      <c r="C189" s="33" t="s">
        <v>12</v>
      </c>
      <c r="D189" s="110" t="s">
        <v>419</v>
      </c>
      <c r="E189" s="85" t="s">
        <v>171</v>
      </c>
      <c r="F189" s="77" t="s">
        <v>745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-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374</v>
      </c>
      <c r="B190" s="97"/>
      <c r="C190" s="33" t="s">
        <v>12</v>
      </c>
      <c r="D190" s="110" t="s">
        <v>419</v>
      </c>
      <c r="E190" s="85" t="s">
        <v>172</v>
      </c>
      <c r="F190" s="77" t="s">
        <v>745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-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375</v>
      </c>
      <c r="B191" s="97"/>
      <c r="C191" s="33" t="s">
        <v>12</v>
      </c>
      <c r="D191" s="110" t="s">
        <v>419</v>
      </c>
      <c r="E191" s="84" t="s">
        <v>1290</v>
      </c>
      <c r="F191" s="77" t="s">
        <v>742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https://github.com/uberboutique/whataform-repo/raw/main/pictures/BI0018.jpg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0" t="s">
        <v>419</v>
      </c>
      <c r="E192" s="83" t="s">
        <v>168</v>
      </c>
      <c r="F192" s="77" t="s">
        <v>745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-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0" t="s">
        <v>419</v>
      </c>
      <c r="E193" s="85" t="s">
        <v>170</v>
      </c>
      <c r="F193" s="77" t="s">
        <v>745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-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0" t="s">
        <v>419</v>
      </c>
      <c r="E194" s="85" t="s">
        <v>169</v>
      </c>
      <c r="F194" s="77" t="s">
        <v>745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-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413</v>
      </c>
      <c r="B195" s="95"/>
      <c r="C195" s="22" t="s">
        <v>12</v>
      </c>
      <c r="D195" s="109" t="s">
        <v>1256</v>
      </c>
      <c r="E195" s="70" t="s">
        <v>1291</v>
      </c>
      <c r="F195" s="77" t="s">
        <v>742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https://github.com/uberboutique/whataform-repo/raw/main/pictures/J0004.jpg</v>
      </c>
      <c r="L195" s="21"/>
      <c r="M195" s="19">
        <f t="shared" si="20"/>
        <v>20</v>
      </c>
      <c r="N195" s="20"/>
      <c r="O195" s="118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414</v>
      </c>
      <c r="B196" s="95"/>
      <c r="C196" s="22" t="s">
        <v>12</v>
      </c>
      <c r="D196" s="109" t="s">
        <v>1256</v>
      </c>
      <c r="E196" s="70" t="s">
        <v>1291</v>
      </c>
      <c r="F196" s="77" t="s">
        <v>744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https://github.com/uberboutique/whataform-repo/raw/main/pictures/J0005.jpg</v>
      </c>
      <c r="L196" s="21"/>
      <c r="M196" s="19">
        <f t="shared" si="20"/>
        <v>20</v>
      </c>
      <c r="N196" s="20"/>
      <c r="O196" s="115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254</v>
      </c>
      <c r="B197" s="95"/>
      <c r="C197" s="22" t="s">
        <v>12</v>
      </c>
      <c r="D197" s="109" t="s">
        <v>51</v>
      </c>
      <c r="E197" s="70" t="s">
        <v>1292</v>
      </c>
      <c r="F197" s="77" t="s">
        <v>744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5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255</v>
      </c>
      <c r="B198" s="95"/>
      <c r="C198" s="22" t="s">
        <v>12</v>
      </c>
      <c r="D198" s="109" t="s">
        <v>51</v>
      </c>
      <c r="E198" s="70" t="s">
        <v>1292</v>
      </c>
      <c r="F198" s="77" t="s">
        <v>742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https://github.com/uberboutique/whataform-repo/raw/main/pictures/V0070.jpg</v>
      </c>
      <c r="L198" s="21"/>
      <c r="M198" s="19">
        <f t="shared" si="20"/>
        <v>25</v>
      </c>
      <c r="N198" s="20"/>
      <c r="O198" s="115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257</v>
      </c>
      <c r="B199" s="95"/>
      <c r="C199" s="22" t="s">
        <v>12</v>
      </c>
      <c r="D199" s="109" t="s">
        <v>51</v>
      </c>
      <c r="E199" s="70" t="s">
        <v>951</v>
      </c>
      <c r="F199" s="77" t="s">
        <v>739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5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314</v>
      </c>
      <c r="B200" s="95"/>
      <c r="C200" s="22" t="s">
        <v>12</v>
      </c>
      <c r="D200" s="109" t="s">
        <v>53</v>
      </c>
      <c r="E200" s="70" t="s">
        <v>1293</v>
      </c>
      <c r="F200" s="77" t="s">
        <v>739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5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376</v>
      </c>
      <c r="B201" s="95"/>
      <c r="C201" s="22" t="s">
        <v>12</v>
      </c>
      <c r="D201" s="109" t="s">
        <v>419</v>
      </c>
      <c r="E201" s="70" t="s">
        <v>741</v>
      </c>
      <c r="F201" s="77" t="s">
        <v>740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https://github.com/uberboutique/whataform-repo/raw/main/pictures/BI0019.jpg</v>
      </c>
      <c r="L201" s="21"/>
      <c r="M201" s="19">
        <f t="shared" si="20"/>
        <v>25</v>
      </c>
      <c r="N201" s="20"/>
      <c r="O201" s="115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09" t="s">
        <v>419</v>
      </c>
      <c r="E202" s="70" t="s">
        <v>791</v>
      </c>
      <c r="F202" s="77" t="s">
        <v>740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5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315</v>
      </c>
      <c r="B203" s="95"/>
      <c r="C203" s="22" t="s">
        <v>12</v>
      </c>
      <c r="D203" s="109" t="s">
        <v>53</v>
      </c>
      <c r="E203" s="70" t="s">
        <v>1294</v>
      </c>
      <c r="F203" s="77" t="s">
        <v>742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https://github.com/uberboutique/whataform-repo/raw/main/pictures/B0021.jpg</v>
      </c>
      <c r="L203" s="21"/>
      <c r="M203" s="19">
        <f t="shared" si="20"/>
        <v>12</v>
      </c>
      <c r="N203" s="20"/>
      <c r="O203" s="118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316</v>
      </c>
      <c r="B204" s="95"/>
      <c r="C204" s="22" t="s">
        <v>12</v>
      </c>
      <c r="D204" s="109" t="s">
        <v>53</v>
      </c>
      <c r="E204" s="70" t="s">
        <v>1295</v>
      </c>
      <c r="F204" s="77" t="s">
        <v>1255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https://github.com/uberboutique/whataform-repo/raw/main/pictures/B0022.jpg</v>
      </c>
      <c r="L204" s="21"/>
      <c r="M204" s="19">
        <f t="shared" si="20"/>
        <v>12</v>
      </c>
      <c r="N204" s="20"/>
      <c r="O204" s="115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258</v>
      </c>
      <c r="B205" s="95"/>
      <c r="C205" s="22" t="s">
        <v>12</v>
      </c>
      <c r="D205" s="109" t="s">
        <v>51</v>
      </c>
      <c r="E205" s="70" t="s">
        <v>972</v>
      </c>
      <c r="F205" s="77" t="s">
        <v>739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https://github.com/uberboutique/whataform-repo/raw/main/pictures/V0072.jpg</v>
      </c>
      <c r="L205" s="21"/>
      <c r="M205" s="19">
        <f t="shared" si="20"/>
        <v>23</v>
      </c>
      <c r="N205" s="20"/>
      <c r="O205" s="118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386</v>
      </c>
      <c r="B206" s="95"/>
      <c r="C206" s="22" t="s">
        <v>12</v>
      </c>
      <c r="D206" s="109" t="s">
        <v>969</v>
      </c>
      <c r="E206" s="70" t="s">
        <v>1296</v>
      </c>
      <c r="F206" s="77" t="s">
        <v>742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https://github.com/uberboutique/whataform-repo/raw/main/pictures/P0016.jpg</v>
      </c>
      <c r="L206" s="21"/>
      <c r="M206" s="19">
        <f t="shared" si="20"/>
        <v>15</v>
      </c>
      <c r="N206" s="20"/>
      <c r="O206" s="115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09" t="s">
        <v>419</v>
      </c>
      <c r="E207" s="70" t="s">
        <v>791</v>
      </c>
      <c r="F207" s="77" t="s">
        <v>742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-</v>
      </c>
      <c r="L207" s="21"/>
      <c r="M207" s="19">
        <f t="shared" si="20"/>
        <v>25</v>
      </c>
      <c r="N207" s="20"/>
      <c r="O207" s="115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09" t="s">
        <v>419</v>
      </c>
      <c r="E208" s="70" t="s">
        <v>791</v>
      </c>
      <c r="F208" s="77" t="s">
        <v>744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5">
        <v>4</v>
      </c>
      <c r="P208" s="21">
        <f>SUMIFS(VENTAS[Cantidad],VENTAS[Code],INVENTARIO4[[#This Row],[Code]])</f>
        <v>0</v>
      </c>
      <c r="Q208" s="21">
        <f>INVENTARIO4[[#This Row],[Entradas]]-INVENTARIO4[[#This Row],[Salidas]]</f>
        <v>4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09" t="s">
        <v>419</v>
      </c>
      <c r="E209" s="70" t="s">
        <v>791</v>
      </c>
      <c r="F209" s="77" t="s">
        <v>745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-</v>
      </c>
      <c r="L209" s="21"/>
      <c r="M209" s="19">
        <f t="shared" ref="M209:M212" si="28">Z209</f>
        <v>25</v>
      </c>
      <c r="N209" s="20"/>
      <c r="O209" s="115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09" t="s">
        <v>419</v>
      </c>
      <c r="E210" s="70" t="s">
        <v>904</v>
      </c>
      <c r="F210" s="77" t="s">
        <v>745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5">
        <v>2</v>
      </c>
      <c r="P210" s="21">
        <f>SUMIFS(VENTAS[Cantidad],VENTAS[Code],INVENTARIO4[[#This Row],[Code]])</f>
        <v>0</v>
      </c>
      <c r="Q210" s="21">
        <f>INVENTARIO4[[#This Row],[Entradas]]-INVENTARIO4[[#This Row],[Salidas]]</f>
        <v>2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09" t="s">
        <v>419</v>
      </c>
      <c r="E211" s="70" t="s">
        <v>904</v>
      </c>
      <c r="F211" s="77" t="s">
        <v>744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5">
        <v>3</v>
      </c>
      <c r="P211" s="21">
        <f>SUMIFS(VENTAS[Cantidad],VENTAS[Code],INVENTARIO4[[#This Row],[Code]])</f>
        <v>0</v>
      </c>
      <c r="Q211" s="21">
        <f>INVENTARIO4[[#This Row],[Entradas]]-INVENTARIO4[[#This Row],[Salidas]]</f>
        <v>3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09" t="s">
        <v>419</v>
      </c>
      <c r="E212" s="70" t="s">
        <v>1297</v>
      </c>
      <c r="F212" s="77" t="s">
        <v>742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https://github.com/uberboutique/whataform-repo/raw/main/pictures/T0035.jpg</v>
      </c>
      <c r="L212" s="21"/>
      <c r="M212" s="19">
        <f t="shared" si="28"/>
        <v>25</v>
      </c>
      <c r="N212" s="20"/>
      <c r="O212" s="115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307</v>
      </c>
      <c r="B213" s="95"/>
      <c r="C213" s="22" t="s">
        <v>12</v>
      </c>
      <c r="D213" s="109" t="s">
        <v>209</v>
      </c>
      <c r="E213" s="70" t="s">
        <v>1298</v>
      </c>
      <c r="F213" s="77"/>
      <c r="G213" s="71" t="s">
        <v>167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https://github.com/uberboutique/whataform-repo/raw/main/pictures/A0007.jpg</v>
      </c>
      <c r="L213" s="21"/>
      <c r="M213" s="19">
        <f>Z213</f>
        <v>12</v>
      </c>
      <c r="N213" s="20"/>
      <c r="O213" s="118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377</v>
      </c>
      <c r="B214" s="95"/>
      <c r="C214" s="22" t="s">
        <v>12</v>
      </c>
      <c r="D214" s="109" t="s">
        <v>419</v>
      </c>
      <c r="E214" s="70" t="s">
        <v>173</v>
      </c>
      <c r="F214" s="77" t="s">
        <v>744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-</v>
      </c>
      <c r="L214" s="21"/>
      <c r="M214" s="19">
        <f t="shared" ref="M214:M239" si="34">Z214</f>
        <v>22</v>
      </c>
      <c r="N214" s="20"/>
      <c r="O214" s="115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378</v>
      </c>
      <c r="B215" s="95"/>
      <c r="C215" s="22" t="s">
        <v>12</v>
      </c>
      <c r="D215" s="109" t="s">
        <v>419</v>
      </c>
      <c r="E215" s="70" t="s">
        <v>174</v>
      </c>
      <c r="F215" s="77" t="s">
        <v>744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-</v>
      </c>
      <c r="L215" s="21"/>
      <c r="M215" s="19">
        <f t="shared" si="34"/>
        <v>22</v>
      </c>
      <c r="N215" s="20"/>
      <c r="O215" s="115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259</v>
      </c>
      <c r="B216" s="95"/>
      <c r="C216" s="22" t="s">
        <v>12</v>
      </c>
      <c r="D216" s="109" t="s">
        <v>51</v>
      </c>
      <c r="E216" s="70" t="s">
        <v>952</v>
      </c>
      <c r="F216" s="77" t="s">
        <v>739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https://github.com/uberboutique/whataform-repo/raw/main/pictures/V0073.jpg</v>
      </c>
      <c r="L216" s="21"/>
      <c r="M216" s="19">
        <f t="shared" si="34"/>
        <v>20</v>
      </c>
      <c r="N216" s="20"/>
      <c r="O216" s="115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260</v>
      </c>
      <c r="B217" s="95"/>
      <c r="C217" s="22" t="s">
        <v>12</v>
      </c>
      <c r="D217" s="109" t="s">
        <v>51</v>
      </c>
      <c r="E217" s="70" t="s">
        <v>953</v>
      </c>
      <c r="F217" s="77" t="s">
        <v>739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https://github.com/uberboutique/whataform-repo/raw/main/pictures/V0074.jpg</v>
      </c>
      <c r="L217" s="21"/>
      <c r="M217" s="19">
        <f t="shared" si="34"/>
        <v>25</v>
      </c>
      <c r="N217" s="20"/>
      <c r="O217" s="118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261</v>
      </c>
      <c r="B218" s="95"/>
      <c r="C218" s="22" t="s">
        <v>12</v>
      </c>
      <c r="D218" s="109" t="s">
        <v>51</v>
      </c>
      <c r="E218" s="70" t="s">
        <v>953</v>
      </c>
      <c r="F218" s="77" t="s">
        <v>744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https://github.com/uberboutique/whataform-repo/raw/main/pictures/V0075.jpg</v>
      </c>
      <c r="L218" s="21"/>
      <c r="M218" s="19">
        <f t="shared" si="34"/>
        <v>25</v>
      </c>
      <c r="N218" s="20"/>
      <c r="O218" s="115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262</v>
      </c>
      <c r="B219" s="95"/>
      <c r="C219" s="22" t="s">
        <v>12</v>
      </c>
      <c r="D219" s="109" t="s">
        <v>51</v>
      </c>
      <c r="E219" s="70" t="s">
        <v>1325</v>
      </c>
      <c r="F219" s="77" t="s">
        <v>840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https://github.com/uberboutique/whataform-repo/raw/main/pictures/V0076.jpg</v>
      </c>
      <c r="L219" s="21"/>
      <c r="M219" s="19">
        <f t="shared" si="34"/>
        <v>30</v>
      </c>
      <c r="N219" s="20"/>
      <c r="O219" s="118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263</v>
      </c>
      <c r="B220" s="95"/>
      <c r="C220" s="22" t="s">
        <v>12</v>
      </c>
      <c r="D220" s="109" t="s">
        <v>51</v>
      </c>
      <c r="E220" s="70" t="s">
        <v>1325</v>
      </c>
      <c r="F220" s="77" t="s">
        <v>746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https://github.com/uberboutique/whataform-repo/raw/main/pictures/V0077.jpg</v>
      </c>
      <c r="L220" s="21"/>
      <c r="M220" s="19">
        <f t="shared" si="34"/>
        <v>30</v>
      </c>
      <c r="N220" s="20"/>
      <c r="O220" s="115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264</v>
      </c>
      <c r="B221" s="95"/>
      <c r="C221" s="22" t="s">
        <v>12</v>
      </c>
      <c r="D221" s="109" t="s">
        <v>51</v>
      </c>
      <c r="E221" s="70" t="s">
        <v>175</v>
      </c>
      <c r="F221" s="77" t="s">
        <v>742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-</v>
      </c>
      <c r="L221" s="21"/>
      <c r="M221" s="19">
        <f t="shared" si="34"/>
        <v>25</v>
      </c>
      <c r="N221" s="20"/>
      <c r="O221" s="115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379</v>
      </c>
      <c r="B222" s="95"/>
      <c r="C222" s="22" t="s">
        <v>12</v>
      </c>
      <c r="D222" s="109" t="s">
        <v>419</v>
      </c>
      <c r="E222" s="70" t="s">
        <v>176</v>
      </c>
      <c r="F222" s="77" t="s">
        <v>745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-</v>
      </c>
      <c r="L222" s="21"/>
      <c r="M222" s="19">
        <f t="shared" si="34"/>
        <v>22</v>
      </c>
      <c r="N222" s="20"/>
      <c r="O222" s="115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265</v>
      </c>
      <c r="B223" s="95"/>
      <c r="C223" s="22" t="s">
        <v>12</v>
      </c>
      <c r="D223" s="109" t="s">
        <v>51</v>
      </c>
      <c r="E223" s="70" t="s">
        <v>954</v>
      </c>
      <c r="F223" s="77" t="s">
        <v>742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https://github.com/uberboutique/whataform-repo/raw/main/pictures/V0079.jpg</v>
      </c>
      <c r="L223" s="21"/>
      <c r="M223" s="19">
        <f t="shared" si="34"/>
        <v>18</v>
      </c>
      <c r="N223" s="20"/>
      <c r="O223" s="118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308</v>
      </c>
      <c r="B224" s="95"/>
      <c r="C224" s="22" t="s">
        <v>12</v>
      </c>
      <c r="D224" s="109" t="s">
        <v>209</v>
      </c>
      <c r="E224" s="70" t="s">
        <v>955</v>
      </c>
      <c r="F224" s="77"/>
      <c r="G224" s="71" t="s">
        <v>167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https://github.com/uberboutique/whataform-repo/raw/main/pictures/A0008.jpg</v>
      </c>
      <c r="L224" s="21"/>
      <c r="M224" s="19">
        <f t="shared" si="34"/>
        <v>15</v>
      </c>
      <c r="N224" s="20"/>
      <c r="O224" s="115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380</v>
      </c>
      <c r="B225" s="95"/>
      <c r="C225" s="22" t="s">
        <v>12</v>
      </c>
      <c r="D225" s="109" t="s">
        <v>419</v>
      </c>
      <c r="E225" s="70" t="s">
        <v>956</v>
      </c>
      <c r="F225" s="77" t="s">
        <v>744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https://github.com/uberboutique/whataform-repo/raw/main/pictures/BI0023.jpg</v>
      </c>
      <c r="L225" s="21"/>
      <c r="M225" s="19">
        <f t="shared" si="34"/>
        <v>12</v>
      </c>
      <c r="N225" s="20"/>
      <c r="O225" s="118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381</v>
      </c>
      <c r="B226" s="95"/>
      <c r="C226" s="22" t="s">
        <v>12</v>
      </c>
      <c r="D226" s="109" t="s">
        <v>419</v>
      </c>
      <c r="E226" s="70" t="s">
        <v>956</v>
      </c>
      <c r="F226" s="77" t="s">
        <v>744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https://github.com/uberboutique/whataform-repo/raw/main/pictures/BI0024.jpg</v>
      </c>
      <c r="L226" s="21"/>
      <c r="M226" s="19">
        <f t="shared" si="34"/>
        <v>12</v>
      </c>
      <c r="N226" s="20"/>
      <c r="O226" s="115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309</v>
      </c>
      <c r="B227" s="95"/>
      <c r="C227" s="22" t="s">
        <v>12</v>
      </c>
      <c r="D227" s="109" t="s">
        <v>209</v>
      </c>
      <c r="E227" s="70" t="s">
        <v>841</v>
      </c>
      <c r="F227" s="77"/>
      <c r="G227" s="71" t="s">
        <v>167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https://github.com/uberboutique/whataform-repo/raw/main/pictures/A0009.jpg</v>
      </c>
      <c r="L227" s="21"/>
      <c r="M227" s="19">
        <f t="shared" si="34"/>
        <v>15</v>
      </c>
      <c r="N227" s="20"/>
      <c r="O227" s="118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310</v>
      </c>
      <c r="B228" s="95"/>
      <c r="C228" s="22" t="s">
        <v>12</v>
      </c>
      <c r="D228" s="109" t="s">
        <v>209</v>
      </c>
      <c r="E228" s="70" t="s">
        <v>903</v>
      </c>
      <c r="F228" s="77"/>
      <c r="G228" s="71" t="s">
        <v>167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https://github.com/uberboutique/whataform-repo/raw/main/pictures/A0010.jpg</v>
      </c>
      <c r="L228" s="21"/>
      <c r="M228" s="19">
        <f t="shared" si="34"/>
        <v>15</v>
      </c>
      <c r="N228" s="20"/>
      <c r="O228" s="115">
        <v>3</v>
      </c>
      <c r="P228" s="21">
        <f>SUMIFS(VENTAS[Cantidad],VENTAS[Code],INVENTARIO4[[#This Row],[Code]])</f>
        <v>0</v>
      </c>
      <c r="Q228" s="21">
        <f>INVENTARIO4[[#This Row],[Entradas]]-INVENTARIO4[[#This Row],[Salidas]]</f>
        <v>3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311</v>
      </c>
      <c r="B229" s="95"/>
      <c r="C229" s="22" t="s">
        <v>12</v>
      </c>
      <c r="D229" s="109" t="s">
        <v>209</v>
      </c>
      <c r="E229" s="70" t="s">
        <v>902</v>
      </c>
      <c r="F229" s="77"/>
      <c r="G229" s="71" t="s">
        <v>167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-</v>
      </c>
      <c r="L229" s="21"/>
      <c r="M229" s="19">
        <f t="shared" si="34"/>
        <v>10</v>
      </c>
      <c r="N229" s="20"/>
      <c r="O229" s="115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382</v>
      </c>
      <c r="B230" s="95"/>
      <c r="C230" s="22" t="s">
        <v>12</v>
      </c>
      <c r="D230" s="109" t="s">
        <v>419</v>
      </c>
      <c r="E230" s="70" t="s">
        <v>957</v>
      </c>
      <c r="F230" s="77" t="s">
        <v>744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https://github.com/uberboutique/whataform-repo/raw/main/pictures/BI0025.jpg</v>
      </c>
      <c r="L230" s="21"/>
      <c r="M230" s="19">
        <f t="shared" si="34"/>
        <v>22</v>
      </c>
      <c r="N230" s="20"/>
      <c r="O230" s="115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383</v>
      </c>
      <c r="B231" s="95"/>
      <c r="C231" s="22" t="s">
        <v>12</v>
      </c>
      <c r="D231" s="109" t="s">
        <v>419</v>
      </c>
      <c r="E231" s="70" t="s">
        <v>177</v>
      </c>
      <c r="F231" s="77" t="s">
        <v>742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-</v>
      </c>
      <c r="L231" s="21"/>
      <c r="M231" s="19">
        <f t="shared" si="34"/>
        <v>22</v>
      </c>
      <c r="N231" s="20"/>
      <c r="O231" s="115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384</v>
      </c>
      <c r="B232" s="95"/>
      <c r="C232" s="22" t="s">
        <v>12</v>
      </c>
      <c r="D232" s="109" t="s">
        <v>419</v>
      </c>
      <c r="E232" s="70" t="s">
        <v>956</v>
      </c>
      <c r="F232" s="77" t="s">
        <v>739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https://github.com/uberboutique/whataform-repo/raw/main/pictures/BI0027.jpg</v>
      </c>
      <c r="L232" s="21"/>
      <c r="M232" s="19">
        <v>12</v>
      </c>
      <c r="N232" s="20"/>
      <c r="O232" s="115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266</v>
      </c>
      <c r="B233" s="95"/>
      <c r="C233" s="22" t="s">
        <v>12</v>
      </c>
      <c r="D233" s="109" t="s">
        <v>51</v>
      </c>
      <c r="E233" s="70" t="s">
        <v>178</v>
      </c>
      <c r="F233" s="77" t="s">
        <v>740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-</v>
      </c>
      <c r="L233" s="21"/>
      <c r="M233" s="19">
        <f t="shared" si="34"/>
        <v>25</v>
      </c>
      <c r="N233" s="20"/>
      <c r="O233" s="115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446</v>
      </c>
      <c r="B234" s="95"/>
      <c r="C234" s="22" t="s">
        <v>12</v>
      </c>
      <c r="D234" s="109" t="s">
        <v>51</v>
      </c>
      <c r="E234" s="70" t="s">
        <v>1328</v>
      </c>
      <c r="F234" s="77" t="s">
        <v>742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https://github.com/uberboutique/whataform-repo/raw/main/pictures/V0136.jpg</v>
      </c>
      <c r="L234" s="21"/>
      <c r="M234" s="19">
        <f t="shared" si="34"/>
        <v>25</v>
      </c>
      <c r="N234" s="20"/>
      <c r="O234" s="115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407</v>
      </c>
      <c r="B235" s="95"/>
      <c r="C235" s="22" t="s">
        <v>12</v>
      </c>
      <c r="D235" s="109" t="s">
        <v>419</v>
      </c>
      <c r="E235" s="70" t="s">
        <v>843</v>
      </c>
      <c r="F235" s="77" t="s">
        <v>744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-</v>
      </c>
      <c r="L235" s="21"/>
      <c r="M235" s="19">
        <f t="shared" si="34"/>
        <v>25</v>
      </c>
      <c r="N235" s="20"/>
      <c r="O235" s="115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408</v>
      </c>
      <c r="B236" s="95"/>
      <c r="C236" s="22" t="s">
        <v>12</v>
      </c>
      <c r="D236" s="109" t="s">
        <v>419</v>
      </c>
      <c r="E236" s="70" t="s">
        <v>1327</v>
      </c>
      <c r="F236" s="77" t="s">
        <v>742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https://github.com/uberboutique/whataform-repo/raw/main/pictures/SB0002.jpg</v>
      </c>
      <c r="L236" s="21"/>
      <c r="M236" s="19">
        <f t="shared" si="34"/>
        <v>25</v>
      </c>
      <c r="N236" s="20"/>
      <c r="O236" s="115">
        <v>2</v>
      </c>
      <c r="P236" s="21">
        <f>SUMIFS(VENTAS[Cantidad],VENTAS[Code],INVENTARIO4[[#This Row],[Code]])</f>
        <v>0</v>
      </c>
      <c r="Q236" s="21">
        <f>INVENTARIO4[[#This Row],[Entradas]]-INVENTARIO4[[#This Row],[Salidas]]</f>
        <v>2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421</v>
      </c>
      <c r="B237" s="95"/>
      <c r="C237" s="22" t="s">
        <v>12</v>
      </c>
      <c r="D237" s="109" t="s">
        <v>420</v>
      </c>
      <c r="E237" s="70" t="s">
        <v>958</v>
      </c>
      <c r="F237" s="77" t="s">
        <v>745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https://github.com/uberboutique/whataform-repo/raw/main/pictures/H0001.jpg</v>
      </c>
      <c r="L237" s="21"/>
      <c r="M237" s="19">
        <f t="shared" si="34"/>
        <v>18</v>
      </c>
      <c r="N237" s="20"/>
      <c r="O237" s="118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409</v>
      </c>
      <c r="B238" s="95"/>
      <c r="C238" s="22" t="s">
        <v>12</v>
      </c>
      <c r="D238" s="109" t="s">
        <v>419</v>
      </c>
      <c r="E238" s="70" t="s">
        <v>842</v>
      </c>
      <c r="F238" s="77" t="s">
        <v>744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-</v>
      </c>
      <c r="L238" s="21"/>
      <c r="M238" s="19">
        <f t="shared" si="34"/>
        <v>25</v>
      </c>
      <c r="N238" s="20"/>
      <c r="O238" s="115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410</v>
      </c>
      <c r="B239" s="95"/>
      <c r="C239" s="22" t="s">
        <v>12</v>
      </c>
      <c r="D239" s="109" t="s">
        <v>419</v>
      </c>
      <c r="E239" s="70" t="s">
        <v>1299</v>
      </c>
      <c r="F239" s="77" t="s">
        <v>742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https://github.com/uberboutique/whataform-repo/raw/main/pictures/SB0004.jpg</v>
      </c>
      <c r="L239" s="21"/>
      <c r="M239" s="19">
        <f t="shared" si="34"/>
        <v>25</v>
      </c>
      <c r="N239" s="20"/>
      <c r="O239" s="118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09"/>
      <c r="E240" s="70" t="s">
        <v>959</v>
      </c>
      <c r="F240" s="77"/>
      <c r="G240" s="71" t="s">
        <v>167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343</v>
      </c>
      <c r="B241" s="95"/>
      <c r="C241" s="22" t="s">
        <v>12</v>
      </c>
      <c r="D241" s="109" t="s">
        <v>218</v>
      </c>
      <c r="E241" s="70" t="s">
        <v>1326</v>
      </c>
      <c r="F241" s="77" t="s">
        <v>759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https://github.com/uberboutique/whataform-repo/raw/main/pictures/CA0001.jpg</v>
      </c>
      <c r="L241" s="21"/>
      <c r="M241" s="19">
        <f t="shared" ref="M241:M260" si="41">Z241</f>
        <v>20</v>
      </c>
      <c r="N241" s="20"/>
      <c r="O241" s="118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09"/>
      <c r="E242" s="70" t="s">
        <v>1254</v>
      </c>
      <c r="F242" s="77" t="s">
        <v>758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5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344</v>
      </c>
      <c r="B243" s="95"/>
      <c r="C243" s="22" t="s">
        <v>12</v>
      </c>
      <c r="D243" s="109" t="s">
        <v>218</v>
      </c>
      <c r="E243" s="70" t="s">
        <v>960</v>
      </c>
      <c r="F243" s="77" t="s">
        <v>759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https://github.com/uberboutique/whataform-repo/raw/main/pictures/CA0002.jpg</v>
      </c>
      <c r="L243" s="21"/>
      <c r="M243" s="19">
        <f t="shared" si="41"/>
        <v>25</v>
      </c>
      <c r="N243" s="20"/>
      <c r="O243" s="118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354</v>
      </c>
      <c r="B244" s="95"/>
      <c r="C244" s="22" t="s">
        <v>12</v>
      </c>
      <c r="D244" s="109" t="s">
        <v>211</v>
      </c>
      <c r="E244" s="70" t="s">
        <v>961</v>
      </c>
      <c r="F244" s="77"/>
      <c r="G244" s="71" t="s">
        <v>167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https://github.com/uberboutique/whataform-repo/raw/main/pictures/BE0002.jpg</v>
      </c>
      <c r="L244" s="21"/>
      <c r="M244" s="19">
        <f t="shared" si="41"/>
        <v>1</v>
      </c>
      <c r="N244" s="20"/>
      <c r="O244" s="115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355</v>
      </c>
      <c r="B245" s="95"/>
      <c r="C245" s="22" t="s">
        <v>12</v>
      </c>
      <c r="D245" s="109" t="s">
        <v>211</v>
      </c>
      <c r="E245" s="70" t="s">
        <v>962</v>
      </c>
      <c r="F245" s="77"/>
      <c r="G245" s="71" t="s">
        <v>167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https://github.com/uberboutique/whataform-repo/raw/main/pictures/BE0003.jpg</v>
      </c>
      <c r="L245" s="21"/>
      <c r="M245" s="19">
        <f t="shared" si="41"/>
        <v>30</v>
      </c>
      <c r="N245" s="20"/>
      <c r="O245" s="118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356</v>
      </c>
      <c r="B246" s="95"/>
      <c r="C246" s="22" t="s">
        <v>12</v>
      </c>
      <c r="D246" s="109" t="s">
        <v>211</v>
      </c>
      <c r="E246" s="70" t="s">
        <v>963</v>
      </c>
      <c r="F246" s="77"/>
      <c r="G246" s="71" t="s">
        <v>167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https://github.com/uberboutique/whataform-repo/raw/main/pictures/BE0004.jpg</v>
      </c>
      <c r="L246" s="21"/>
      <c r="M246" s="19">
        <f t="shared" si="41"/>
        <v>1</v>
      </c>
      <c r="N246" s="20"/>
      <c r="O246" s="115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357</v>
      </c>
      <c r="B247" s="95"/>
      <c r="C247" s="22" t="s">
        <v>12</v>
      </c>
      <c r="D247" s="109" t="s">
        <v>211</v>
      </c>
      <c r="E247" s="70" t="s">
        <v>179</v>
      </c>
      <c r="F247" s="77"/>
      <c r="G247" s="71" t="s">
        <v>167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https://github.com/uberboutique/whataform-repo/raw/main/pictures/BE0005.jpg</v>
      </c>
      <c r="L247" s="21"/>
      <c r="M247" s="19">
        <f t="shared" si="41"/>
        <v>4</v>
      </c>
      <c r="N247" s="20"/>
      <c r="O247" s="115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459</v>
      </c>
      <c r="B248" s="95"/>
      <c r="C248" s="22" t="s">
        <v>12</v>
      </c>
      <c r="D248" s="109" t="s">
        <v>51</v>
      </c>
      <c r="E248" s="70" t="s">
        <v>901</v>
      </c>
      <c r="F248" s="77" t="s">
        <v>739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https://github.com/uberboutique/whataform-repo/raw/main/pictures/V00139.jpg</v>
      </c>
      <c r="L248" s="21"/>
      <c r="M248" s="19">
        <f t="shared" si="41"/>
        <v>20</v>
      </c>
      <c r="N248" s="20"/>
      <c r="O248" s="115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411</v>
      </c>
      <c r="B249" s="95"/>
      <c r="C249" s="22" t="s">
        <v>12</v>
      </c>
      <c r="D249" s="109" t="s">
        <v>195</v>
      </c>
      <c r="E249" s="70" t="s">
        <v>1300</v>
      </c>
      <c r="F249" s="77"/>
      <c r="G249" s="71" t="s">
        <v>167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https://github.com/uberboutique/whataform-repo/raw/main/pictures/A0015.jpg</v>
      </c>
      <c r="L249" s="21"/>
      <c r="M249" s="19">
        <f t="shared" si="41"/>
        <v>10</v>
      </c>
      <c r="N249" s="20"/>
      <c r="O249" s="118">
        <v>2</v>
      </c>
      <c r="P249" s="21">
        <f>SUMIFS(VENTAS[Cantidad],VENTAS[Code],INVENTARIO4[[#This Row],[Code]])</f>
        <v>0</v>
      </c>
      <c r="Q249" s="21">
        <f>INVENTARIO4[[#This Row],[Entradas]]-INVENTARIO4[[#This Row],[Salidas]]</f>
        <v>2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345</v>
      </c>
      <c r="B250" s="95"/>
      <c r="C250" s="22" t="s">
        <v>12</v>
      </c>
      <c r="D250" s="109" t="s">
        <v>218</v>
      </c>
      <c r="E250" s="70" t="s">
        <v>180</v>
      </c>
      <c r="F250" s="77" t="s">
        <v>761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-</v>
      </c>
      <c r="L250" s="21"/>
      <c r="M250" s="19">
        <f t="shared" si="41"/>
        <v>40</v>
      </c>
      <c r="N250" s="20"/>
      <c r="O250" s="115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387</v>
      </c>
      <c r="B251" s="95"/>
      <c r="C251" s="22" t="s">
        <v>12</v>
      </c>
      <c r="D251" s="109" t="s">
        <v>969</v>
      </c>
      <c r="E251" s="70" t="s">
        <v>181</v>
      </c>
      <c r="F251" s="77" t="s">
        <v>742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-</v>
      </c>
      <c r="L251" s="21"/>
      <c r="M251" s="19">
        <f t="shared" si="41"/>
        <v>19</v>
      </c>
      <c r="N251" s="20"/>
      <c r="O251" s="115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416</v>
      </c>
      <c r="B252" s="95"/>
      <c r="C252" s="22" t="s">
        <v>12</v>
      </c>
      <c r="D252" s="109" t="s">
        <v>53</v>
      </c>
      <c r="E252" s="70" t="s">
        <v>1301</v>
      </c>
      <c r="F252" s="77" t="s">
        <v>742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https://github.com/uberboutique/whataform-repo/raw/main/pictures/BO0002.jpg</v>
      </c>
      <c r="L252" s="21"/>
      <c r="M252" s="19">
        <f t="shared" si="41"/>
        <v>14</v>
      </c>
      <c r="N252" s="20"/>
      <c r="O252" s="115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422</v>
      </c>
      <c r="B253" s="95"/>
      <c r="C253" s="22" t="s">
        <v>12</v>
      </c>
      <c r="D253" s="109" t="s">
        <v>256</v>
      </c>
      <c r="E253" s="70" t="s">
        <v>845</v>
      </c>
      <c r="F253" s="77" t="s">
        <v>844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5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388</v>
      </c>
      <c r="B254" s="95"/>
      <c r="C254" s="22" t="s">
        <v>12</v>
      </c>
      <c r="D254" s="109" t="s">
        <v>969</v>
      </c>
      <c r="E254" s="70" t="s">
        <v>964</v>
      </c>
      <c r="F254" s="77" t="s">
        <v>739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https://github.com/uberboutique/whataform-repo/raw/main/pictures/P0018.jpg</v>
      </c>
      <c r="L254" s="21"/>
      <c r="M254" s="19">
        <f t="shared" si="41"/>
        <v>15</v>
      </c>
      <c r="N254" s="20"/>
      <c r="O254" s="115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346</v>
      </c>
      <c r="B255" s="95"/>
      <c r="C255" s="22" t="s">
        <v>12</v>
      </c>
      <c r="D255" s="109" t="s">
        <v>218</v>
      </c>
      <c r="E255" s="70" t="s">
        <v>846</v>
      </c>
      <c r="F255" s="77" t="s">
        <v>847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-</v>
      </c>
      <c r="L255" s="21"/>
      <c r="M255" s="19">
        <f t="shared" si="41"/>
        <v>40</v>
      </c>
      <c r="N255" s="20"/>
      <c r="O255" s="115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389</v>
      </c>
      <c r="B256" s="95"/>
      <c r="C256" s="22" t="s">
        <v>12</v>
      </c>
      <c r="D256" s="109" t="s">
        <v>939</v>
      </c>
      <c r="E256" s="70" t="s">
        <v>182</v>
      </c>
      <c r="F256" s="78" t="s">
        <v>739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-</v>
      </c>
      <c r="L256" s="21"/>
      <c r="M256" s="19">
        <f t="shared" si="41"/>
        <v>17</v>
      </c>
      <c r="N256" s="20"/>
      <c r="O256" s="115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347</v>
      </c>
      <c r="B257" s="95"/>
      <c r="C257" s="22" t="s">
        <v>12</v>
      </c>
      <c r="D257" s="109" t="s">
        <v>218</v>
      </c>
      <c r="E257" s="70" t="s">
        <v>848</v>
      </c>
      <c r="F257" s="76" t="s">
        <v>761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https://github.com/uberboutique/whataform-repo/raw/main/pictures/CA0005.jpg</v>
      </c>
      <c r="L257" s="21"/>
      <c r="M257" s="19">
        <f t="shared" si="41"/>
        <v>38</v>
      </c>
      <c r="N257" s="20"/>
      <c r="O257" s="118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267</v>
      </c>
      <c r="B258" s="95"/>
      <c r="C258" s="22" t="s">
        <v>12</v>
      </c>
      <c r="D258" s="109" t="s">
        <v>51</v>
      </c>
      <c r="E258" s="70" t="s">
        <v>849</v>
      </c>
      <c r="F258" s="77" t="s">
        <v>739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https://github.com/uberboutique/whataform-repo/raw/main/pictures/V0081.jpg</v>
      </c>
      <c r="L258" s="21"/>
      <c r="M258" s="19">
        <f t="shared" si="41"/>
        <v>45</v>
      </c>
      <c r="N258" s="20"/>
      <c r="O258" s="115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390</v>
      </c>
      <c r="B259" s="95"/>
      <c r="C259" s="22" t="s">
        <v>12</v>
      </c>
      <c r="D259" s="109" t="s">
        <v>969</v>
      </c>
      <c r="E259" s="70" t="s">
        <v>850</v>
      </c>
      <c r="F259" s="77" t="s">
        <v>739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https://github.com/uberboutique/whataform-repo/raw/main/pictures/P0020.jpg</v>
      </c>
      <c r="L259" s="21"/>
      <c r="M259" s="19">
        <f t="shared" si="41"/>
        <v>15</v>
      </c>
      <c r="N259" s="20"/>
      <c r="O259" s="118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458</v>
      </c>
      <c r="B260" s="95"/>
      <c r="C260" s="22" t="s">
        <v>12</v>
      </c>
      <c r="D260" s="109" t="s">
        <v>51</v>
      </c>
      <c r="E260" s="70" t="s">
        <v>1302</v>
      </c>
      <c r="F260" s="77" t="s">
        <v>739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https://github.com/uberboutique/whataform-repo/raw/main/pictures/V00138.jpg</v>
      </c>
      <c r="L260" s="21"/>
      <c r="M260" s="19">
        <f t="shared" si="41"/>
        <v>45</v>
      </c>
      <c r="N260" s="20"/>
      <c r="O260" s="115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269</v>
      </c>
      <c r="B261" s="95"/>
      <c r="C261" s="22" t="s">
        <v>12</v>
      </c>
      <c r="D261" s="109" t="s">
        <v>51</v>
      </c>
      <c r="E261" s="70" t="s">
        <v>219</v>
      </c>
      <c r="F261" s="77" t="s">
        <v>742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-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270</v>
      </c>
      <c r="B262" s="95"/>
      <c r="C262" s="22" t="s">
        <v>12</v>
      </c>
      <c r="D262" s="109" t="s">
        <v>51</v>
      </c>
      <c r="E262" s="70" t="s">
        <v>220</v>
      </c>
      <c r="F262" s="77" t="s">
        <v>739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-</v>
      </c>
      <c r="L262" s="21"/>
      <c r="M262" s="19">
        <f t="shared" ref="M262:M325" si="49">Z262</f>
        <v>15</v>
      </c>
      <c r="N262" s="20"/>
      <c r="O262" s="115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271</v>
      </c>
      <c r="B263" s="95"/>
      <c r="C263" s="22" t="s">
        <v>12</v>
      </c>
      <c r="D263" s="109" t="s">
        <v>51</v>
      </c>
      <c r="E263" s="70" t="s">
        <v>221</v>
      </c>
      <c r="F263" s="77" t="s">
        <v>745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-</v>
      </c>
      <c r="L263" s="21"/>
      <c r="M263" s="19">
        <f t="shared" si="49"/>
        <v>15</v>
      </c>
      <c r="N263" s="20"/>
      <c r="O263" s="115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272</v>
      </c>
      <c r="B264" s="95"/>
      <c r="C264" s="22" t="s">
        <v>12</v>
      </c>
      <c r="D264" s="109" t="s">
        <v>51</v>
      </c>
      <c r="E264" s="70" t="s">
        <v>222</v>
      </c>
      <c r="F264" s="77" t="s">
        <v>744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-</v>
      </c>
      <c r="L264" s="21"/>
      <c r="M264" s="19">
        <f t="shared" si="49"/>
        <v>15</v>
      </c>
      <c r="N264" s="20"/>
      <c r="O264" s="115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273</v>
      </c>
      <c r="B265" s="95"/>
      <c r="C265" s="22" t="s">
        <v>12</v>
      </c>
      <c r="D265" s="109" t="s">
        <v>51</v>
      </c>
      <c r="E265" s="70" t="s">
        <v>223</v>
      </c>
      <c r="F265" s="77" t="s">
        <v>742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-</v>
      </c>
      <c r="L265" s="21"/>
      <c r="M265" s="19">
        <f t="shared" si="49"/>
        <v>15</v>
      </c>
      <c r="N265" s="20"/>
      <c r="O265" s="115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274</v>
      </c>
      <c r="B266" s="95"/>
      <c r="C266" s="22" t="s">
        <v>12</v>
      </c>
      <c r="D266" s="109" t="s">
        <v>51</v>
      </c>
      <c r="E266" s="70" t="s">
        <v>224</v>
      </c>
      <c r="F266" s="77" t="s">
        <v>739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-</v>
      </c>
      <c r="L266" s="21"/>
      <c r="M266" s="19">
        <f t="shared" si="49"/>
        <v>15</v>
      </c>
      <c r="N266" s="20"/>
      <c r="O266" s="115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460</v>
      </c>
      <c r="B267" s="95"/>
      <c r="C267" s="22" t="s">
        <v>12</v>
      </c>
      <c r="D267" s="109" t="s">
        <v>53</v>
      </c>
      <c r="E267" s="70" t="s">
        <v>225</v>
      </c>
      <c r="F267" s="77" t="s">
        <v>742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-</v>
      </c>
      <c r="L267" s="21"/>
      <c r="M267" s="19">
        <f t="shared" si="49"/>
        <v>10</v>
      </c>
      <c r="N267" s="20"/>
      <c r="O267" s="115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317</v>
      </c>
      <c r="B268" s="95"/>
      <c r="C268" s="22" t="s">
        <v>12</v>
      </c>
      <c r="D268" s="109" t="s">
        <v>53</v>
      </c>
      <c r="E268" s="70" t="s">
        <v>226</v>
      </c>
      <c r="F268" s="77" t="s">
        <v>739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-</v>
      </c>
      <c r="L268" s="21"/>
      <c r="M268" s="19">
        <f t="shared" si="49"/>
        <v>10</v>
      </c>
      <c r="N268" s="20"/>
      <c r="O268" s="115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318</v>
      </c>
      <c r="B269" s="95"/>
      <c r="C269" s="22" t="s">
        <v>12</v>
      </c>
      <c r="D269" s="109" t="s">
        <v>53</v>
      </c>
      <c r="E269" s="70" t="s">
        <v>965</v>
      </c>
      <c r="F269" s="77" t="s">
        <v>742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5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319</v>
      </c>
      <c r="B270" s="95"/>
      <c r="C270" s="22" t="s">
        <v>12</v>
      </c>
      <c r="D270" s="109" t="s">
        <v>53</v>
      </c>
      <c r="E270" s="70" t="s">
        <v>900</v>
      </c>
      <c r="F270" s="77" t="s">
        <v>744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-</v>
      </c>
      <c r="L270" s="21"/>
      <c r="M270" s="19">
        <f t="shared" si="49"/>
        <v>10</v>
      </c>
      <c r="N270" s="20"/>
      <c r="O270" s="115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320</v>
      </c>
      <c r="B271" s="95"/>
      <c r="C271" s="22" t="s">
        <v>12</v>
      </c>
      <c r="D271" s="109" t="s">
        <v>53</v>
      </c>
      <c r="E271" s="70" t="s">
        <v>852</v>
      </c>
      <c r="F271" s="77" t="s">
        <v>739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https://github.com/uberboutique/whataform-repo/raw/main/pictures/B0026.jpg</v>
      </c>
      <c r="L271" s="21"/>
      <c r="M271" s="19">
        <f t="shared" si="49"/>
        <v>9</v>
      </c>
      <c r="N271" s="20"/>
      <c r="O271" s="118">
        <v>3</v>
      </c>
      <c r="P271" s="21">
        <f>SUMIFS(VENTAS[Cantidad],VENTAS[Code],INVENTARIO4[[#This Row],[Code]])</f>
        <v>0</v>
      </c>
      <c r="Q271" s="21">
        <f>INVENTARIO4[[#This Row],[Entradas]]-INVENTARIO4[[#This Row],[Salidas]]</f>
        <v>3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321</v>
      </c>
      <c r="B272" s="95"/>
      <c r="C272" s="22" t="s">
        <v>12</v>
      </c>
      <c r="D272" s="109" t="s">
        <v>53</v>
      </c>
      <c r="E272" s="70" t="s">
        <v>852</v>
      </c>
      <c r="F272" s="77" t="s">
        <v>742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https://github.com/uberboutique/whataform-repo/raw/main/pictures/B0027.jpg</v>
      </c>
      <c r="L272" s="21"/>
      <c r="M272" s="19">
        <f t="shared" si="49"/>
        <v>9</v>
      </c>
      <c r="N272" s="20"/>
      <c r="O272" s="115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322</v>
      </c>
      <c r="B273" s="95"/>
      <c r="C273" s="22" t="s">
        <v>12</v>
      </c>
      <c r="D273" s="109" t="s">
        <v>53</v>
      </c>
      <c r="E273" s="70" t="s">
        <v>899</v>
      </c>
      <c r="F273" s="77" t="s">
        <v>739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https://github.com/uberboutique/whataform-repo/raw/main/pictures/B0028.jpg</v>
      </c>
      <c r="L273" s="21"/>
      <c r="M273" s="19">
        <f t="shared" si="49"/>
        <v>12</v>
      </c>
      <c r="N273" s="20"/>
      <c r="O273" s="118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323</v>
      </c>
      <c r="B274" s="95"/>
      <c r="C274" s="22" t="s">
        <v>12</v>
      </c>
      <c r="D274" s="109" t="s">
        <v>53</v>
      </c>
      <c r="E274" s="70" t="s">
        <v>227</v>
      </c>
      <c r="F274" s="77" t="s">
        <v>742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-</v>
      </c>
      <c r="L274" s="21"/>
      <c r="M274" s="19">
        <f t="shared" si="49"/>
        <v>12</v>
      </c>
      <c r="N274" s="20"/>
      <c r="O274" s="115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324</v>
      </c>
      <c r="B275" s="95"/>
      <c r="C275" s="22" t="s">
        <v>12</v>
      </c>
      <c r="D275" s="109" t="s">
        <v>53</v>
      </c>
      <c r="E275" s="70" t="s">
        <v>228</v>
      </c>
      <c r="F275" s="77" t="s">
        <v>744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-</v>
      </c>
      <c r="L275" s="21"/>
      <c r="M275" s="19">
        <f t="shared" si="49"/>
        <v>9</v>
      </c>
      <c r="N275" s="20"/>
      <c r="O275" s="115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325</v>
      </c>
      <c r="B276" s="95"/>
      <c r="C276" s="22" t="s">
        <v>12</v>
      </c>
      <c r="D276" s="109" t="s">
        <v>53</v>
      </c>
      <c r="E276" s="70" t="s">
        <v>852</v>
      </c>
      <c r="F276" s="77" t="s">
        <v>739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https://github.com/uberboutique/whataform-repo/raw/main/pictures/B0031.jpg</v>
      </c>
      <c r="L276" s="21"/>
      <c r="M276" s="19">
        <f t="shared" si="49"/>
        <v>9</v>
      </c>
      <c r="N276" s="20"/>
      <c r="O276" s="115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326</v>
      </c>
      <c r="B277" s="95"/>
      <c r="C277" s="22" t="s">
        <v>12</v>
      </c>
      <c r="D277" s="109" t="s">
        <v>53</v>
      </c>
      <c r="E277" s="70" t="s">
        <v>852</v>
      </c>
      <c r="F277" s="77" t="s">
        <v>742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https://github.com/uberboutique/whataform-repo/raw/main/pictures/B0032.jpg</v>
      </c>
      <c r="L277" s="21"/>
      <c r="M277" s="19">
        <f t="shared" si="49"/>
        <v>9</v>
      </c>
      <c r="N277" s="20"/>
      <c r="O277" s="118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327</v>
      </c>
      <c r="B278" s="95"/>
      <c r="C278" s="22" t="s">
        <v>12</v>
      </c>
      <c r="D278" s="109" t="s">
        <v>53</v>
      </c>
      <c r="E278" s="70" t="s">
        <v>852</v>
      </c>
      <c r="F278" s="77" t="s">
        <v>744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https://github.com/uberboutique/whataform-repo/raw/main/pictures/B0033.jpg</v>
      </c>
      <c r="L278" s="21"/>
      <c r="M278" s="19">
        <f t="shared" si="49"/>
        <v>9</v>
      </c>
      <c r="N278" s="20"/>
      <c r="O278" s="115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328</v>
      </c>
      <c r="B279" s="95"/>
      <c r="C279" s="22" t="s">
        <v>12</v>
      </c>
      <c r="D279" s="109" t="s">
        <v>53</v>
      </c>
      <c r="E279" s="70" t="s">
        <v>898</v>
      </c>
      <c r="F279" s="77" t="s">
        <v>739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https://github.com/uberboutique/whataform-repo/raw/main/pictures/B0034.jpg</v>
      </c>
      <c r="L279" s="21"/>
      <c r="M279" s="19">
        <f t="shared" si="49"/>
        <v>9</v>
      </c>
      <c r="N279" s="20"/>
      <c r="O279" s="118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329</v>
      </c>
      <c r="B280" s="95"/>
      <c r="C280" s="22" t="s">
        <v>12</v>
      </c>
      <c r="D280" s="109" t="s">
        <v>53</v>
      </c>
      <c r="E280" s="70" t="s">
        <v>898</v>
      </c>
      <c r="F280" s="77" t="s">
        <v>742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https://github.com/uberboutique/whataform-repo/raw/main/pictures/B0035.jpg</v>
      </c>
      <c r="L280" s="21"/>
      <c r="M280" s="19">
        <f t="shared" si="49"/>
        <v>9</v>
      </c>
      <c r="N280" s="20"/>
      <c r="O280" s="115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330</v>
      </c>
      <c r="B281" s="95"/>
      <c r="C281" s="22" t="s">
        <v>12</v>
      </c>
      <c r="D281" s="109" t="s">
        <v>53</v>
      </c>
      <c r="E281" s="70" t="s">
        <v>898</v>
      </c>
      <c r="F281" s="77" t="s">
        <v>744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https://github.com/uberboutique/whataform-repo/raw/main/pictures/B0036.jpg</v>
      </c>
      <c r="L281" s="21"/>
      <c r="M281" s="19">
        <f t="shared" si="49"/>
        <v>9</v>
      </c>
      <c r="N281" s="20"/>
      <c r="O281" s="118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275</v>
      </c>
      <c r="B282" s="95"/>
      <c r="C282" s="22" t="s">
        <v>12</v>
      </c>
      <c r="D282" s="109" t="s">
        <v>51</v>
      </c>
      <c r="E282" s="70" t="s">
        <v>897</v>
      </c>
      <c r="F282" s="77" t="s">
        <v>739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https://github.com/uberboutique/whataform-repo/raw/main/pictures/V0089.jpg</v>
      </c>
      <c r="L282" s="21"/>
      <c r="M282" s="19">
        <f t="shared" si="49"/>
        <v>20</v>
      </c>
      <c r="N282" s="20"/>
      <c r="O282" s="115">
        <v>4</v>
      </c>
      <c r="P282" s="21">
        <f>SUMIFS(VENTAS[Cantidad],VENTAS[Code],INVENTARIO4[[#This Row],[Code]])</f>
        <v>0</v>
      </c>
      <c r="Q282" s="21">
        <f>INVENTARIO4[[#This Row],[Entradas]]-INVENTARIO4[[#This Row],[Salidas]]</f>
        <v>4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276</v>
      </c>
      <c r="B283" s="95"/>
      <c r="C283" s="22" t="s">
        <v>12</v>
      </c>
      <c r="D283" s="109" t="s">
        <v>51</v>
      </c>
      <c r="E283" s="70" t="s">
        <v>897</v>
      </c>
      <c r="F283" s="77" t="s">
        <v>742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https://github.com/uberboutique/whataform-repo/raw/main/pictures/V0090.jpg</v>
      </c>
      <c r="L283" s="21"/>
      <c r="M283" s="19">
        <f t="shared" si="49"/>
        <v>20</v>
      </c>
      <c r="N283" s="20"/>
      <c r="O283" s="118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277</v>
      </c>
      <c r="B284" s="95"/>
      <c r="C284" s="22" t="s">
        <v>12</v>
      </c>
      <c r="D284" s="109" t="s">
        <v>51</v>
      </c>
      <c r="E284" s="70" t="s">
        <v>897</v>
      </c>
      <c r="F284" s="77" t="s">
        <v>744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https://github.com/uberboutique/whataform-repo/raw/main/pictures/V0091.jpg</v>
      </c>
      <c r="L284" s="21"/>
      <c r="M284" s="19">
        <f t="shared" si="49"/>
        <v>20</v>
      </c>
      <c r="N284" s="20"/>
      <c r="O284" s="115">
        <v>4</v>
      </c>
      <c r="P284" s="21">
        <f>SUMIFS(VENTAS[Cantidad],VENTAS[Code],INVENTARIO4[[#This Row],[Code]])</f>
        <v>0</v>
      </c>
      <c r="Q284" s="21">
        <f>INVENTARIO4[[#This Row],[Entradas]]-INVENTARIO4[[#This Row],[Salidas]]</f>
        <v>4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278</v>
      </c>
      <c r="B285" s="95"/>
      <c r="C285" s="22" t="s">
        <v>12</v>
      </c>
      <c r="D285" s="109" t="s">
        <v>51</v>
      </c>
      <c r="E285" s="70" t="s">
        <v>229</v>
      </c>
      <c r="F285" s="77" t="s">
        <v>745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-</v>
      </c>
      <c r="L285" s="21"/>
      <c r="M285" s="19">
        <f t="shared" si="49"/>
        <v>20</v>
      </c>
      <c r="N285" s="20"/>
      <c r="O285" s="115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331</v>
      </c>
      <c r="B286" s="95"/>
      <c r="C286" s="22" t="s">
        <v>12</v>
      </c>
      <c r="D286" s="109" t="s">
        <v>53</v>
      </c>
      <c r="E286" s="70" t="s">
        <v>896</v>
      </c>
      <c r="F286" s="77" t="s">
        <v>742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https://github.com/uberboutique/whataform-repo/raw/main/pictures/B0037.jpg</v>
      </c>
      <c r="L286" s="21"/>
      <c r="M286" s="19">
        <f t="shared" si="49"/>
        <v>9</v>
      </c>
      <c r="N286" s="20"/>
      <c r="O286" s="115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279</v>
      </c>
      <c r="B287" s="95"/>
      <c r="C287" s="22" t="s">
        <v>12</v>
      </c>
      <c r="D287" s="109" t="s">
        <v>51</v>
      </c>
      <c r="E287" s="70" t="s">
        <v>230</v>
      </c>
      <c r="F287" s="77" t="s">
        <v>745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-</v>
      </c>
      <c r="L287" s="21"/>
      <c r="M287" s="19">
        <f t="shared" si="49"/>
        <v>20</v>
      </c>
      <c r="N287" s="20"/>
      <c r="O287" s="115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280</v>
      </c>
      <c r="B288" s="95"/>
      <c r="C288" s="22" t="s">
        <v>12</v>
      </c>
      <c r="D288" s="109" t="s">
        <v>51</v>
      </c>
      <c r="E288" s="70" t="s">
        <v>231</v>
      </c>
      <c r="F288" s="77" t="s">
        <v>745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-</v>
      </c>
      <c r="L288" s="21"/>
      <c r="M288" s="19">
        <f t="shared" si="49"/>
        <v>20</v>
      </c>
      <c r="N288" s="20"/>
      <c r="O288" s="115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332</v>
      </c>
      <c r="B289" s="95"/>
      <c r="C289" s="22" t="s">
        <v>12</v>
      </c>
      <c r="D289" s="109" t="s">
        <v>53</v>
      </c>
      <c r="E289" s="70" t="s">
        <v>895</v>
      </c>
      <c r="F289" s="77" t="s">
        <v>742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https://github.com/uberboutique/whataform-repo/raw/main/pictures/B0038.jpg</v>
      </c>
      <c r="L289" s="21"/>
      <c r="M289" s="19">
        <f t="shared" si="49"/>
        <v>9</v>
      </c>
      <c r="N289" s="20"/>
      <c r="O289" s="118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333</v>
      </c>
      <c r="B290" s="95"/>
      <c r="C290" s="22" t="s">
        <v>12</v>
      </c>
      <c r="D290" s="109" t="s">
        <v>53</v>
      </c>
      <c r="E290" s="70" t="s">
        <v>895</v>
      </c>
      <c r="F290" s="77" t="s">
        <v>739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https://github.com/uberboutique/whataform-repo/raw/main/pictures/B0039.jpg</v>
      </c>
      <c r="L290" s="21"/>
      <c r="M290" s="19">
        <f t="shared" si="49"/>
        <v>9</v>
      </c>
      <c r="N290" s="20"/>
      <c r="O290" s="115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312</v>
      </c>
      <c r="B291" s="95"/>
      <c r="C291" s="22" t="s">
        <v>12</v>
      </c>
      <c r="D291" s="109" t="s">
        <v>195</v>
      </c>
      <c r="E291" s="70" t="s">
        <v>851</v>
      </c>
      <c r="F291" s="77"/>
      <c r="G291" s="71" t="s">
        <v>167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https://github.com/uberboutique/whataform-repo/raw/main/pictures/A0012.jpg</v>
      </c>
      <c r="L291" s="21"/>
      <c r="M291" s="19">
        <f t="shared" si="49"/>
        <v>10</v>
      </c>
      <c r="N291" s="20"/>
      <c r="O291" s="118">
        <v>6</v>
      </c>
      <c r="P291" s="21">
        <f>SUMIFS(VENTAS[Cantidad],VENTAS[Code],INVENTARIO4[[#This Row],[Code]])</f>
        <v>0</v>
      </c>
      <c r="Q291" s="21">
        <f>INVENTARIO4[[#This Row],[Entradas]]-INVENTARIO4[[#This Row],[Salidas]]</f>
        <v>6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281</v>
      </c>
      <c r="B292" s="95"/>
      <c r="C292" s="22" t="s">
        <v>12</v>
      </c>
      <c r="D292" s="109" t="s">
        <v>51</v>
      </c>
      <c r="E292" s="70" t="s">
        <v>966</v>
      </c>
      <c r="F292" s="77" t="s">
        <v>739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https://github.com/uberboutique/whataform-repo/raw/main/pictures/V0095.jpg</v>
      </c>
      <c r="L292" s="21"/>
      <c r="M292" s="19">
        <f t="shared" si="49"/>
        <v>18</v>
      </c>
      <c r="N292" s="20"/>
      <c r="O292" s="115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282</v>
      </c>
      <c r="B293" s="95"/>
      <c r="C293" s="22" t="s">
        <v>12</v>
      </c>
      <c r="D293" s="109" t="s">
        <v>51</v>
      </c>
      <c r="E293" s="70" t="s">
        <v>232</v>
      </c>
      <c r="F293" s="77" t="s">
        <v>745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-</v>
      </c>
      <c r="L293" s="21"/>
      <c r="M293" s="19">
        <f t="shared" si="49"/>
        <v>20</v>
      </c>
      <c r="N293" s="20"/>
      <c r="O293" s="115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283</v>
      </c>
      <c r="B294" s="95"/>
      <c r="C294" s="22" t="s">
        <v>12</v>
      </c>
      <c r="D294" s="109" t="s">
        <v>51</v>
      </c>
      <c r="E294" s="70" t="s">
        <v>233</v>
      </c>
      <c r="F294" s="77" t="s">
        <v>745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-</v>
      </c>
      <c r="L294" s="21"/>
      <c r="M294" s="19">
        <f t="shared" si="49"/>
        <v>20</v>
      </c>
      <c r="N294" s="20"/>
      <c r="O294" s="115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284</v>
      </c>
      <c r="B295" s="95"/>
      <c r="C295" s="22" t="s">
        <v>12</v>
      </c>
      <c r="D295" s="109" t="s">
        <v>51</v>
      </c>
      <c r="E295" s="70" t="s">
        <v>234</v>
      </c>
      <c r="F295" s="77" t="s">
        <v>745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5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285</v>
      </c>
      <c r="B296" s="95"/>
      <c r="C296" s="22" t="s">
        <v>12</v>
      </c>
      <c r="D296" s="109" t="s">
        <v>51</v>
      </c>
      <c r="E296" s="70" t="s">
        <v>894</v>
      </c>
      <c r="F296" s="77" t="s">
        <v>739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https://github.com/uberboutique/whataform-repo/raw/main/pictures/V0099.jpg</v>
      </c>
      <c r="L296" s="21"/>
      <c r="M296" s="19">
        <f t="shared" si="49"/>
        <v>18</v>
      </c>
      <c r="N296" s="20"/>
      <c r="O296" s="115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286</v>
      </c>
      <c r="B297" s="95"/>
      <c r="C297" s="22" t="s">
        <v>12</v>
      </c>
      <c r="D297" s="109" t="s">
        <v>51</v>
      </c>
      <c r="E297" s="70" t="s">
        <v>893</v>
      </c>
      <c r="F297" s="77" t="s">
        <v>742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https://github.com/uberboutique/whataform-repo/raw/main/pictures/V0100.jpg</v>
      </c>
      <c r="L297" s="21"/>
      <c r="M297" s="19">
        <f t="shared" si="49"/>
        <v>18</v>
      </c>
      <c r="N297" s="20"/>
      <c r="O297" s="118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287</v>
      </c>
      <c r="B298" s="95"/>
      <c r="C298" s="22" t="s">
        <v>12</v>
      </c>
      <c r="D298" s="109" t="s">
        <v>51</v>
      </c>
      <c r="E298" s="70" t="s">
        <v>892</v>
      </c>
      <c r="F298" s="77" t="s">
        <v>739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https://github.com/uberboutique/whataform-repo/raw/main/pictures/V0101.jpg</v>
      </c>
      <c r="L298" s="21"/>
      <c r="M298" s="19">
        <f t="shared" si="49"/>
        <v>18</v>
      </c>
      <c r="N298" s="20"/>
      <c r="O298" s="115">
        <v>3</v>
      </c>
      <c r="P298" s="21">
        <f>SUMIFS(VENTAS[Cantidad],VENTAS[Code],INVENTARIO4[[#This Row],[Code]])</f>
        <v>1</v>
      </c>
      <c r="Q298" s="21">
        <f>INVENTARIO4[[#This Row],[Entradas]]-INVENTARIO4[[#This Row],[Salidas]]</f>
        <v>2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288</v>
      </c>
      <c r="B299" s="95"/>
      <c r="C299" s="22" t="s">
        <v>12</v>
      </c>
      <c r="D299" s="109" t="s">
        <v>51</v>
      </c>
      <c r="E299" s="70" t="s">
        <v>892</v>
      </c>
      <c r="F299" s="77" t="s">
        <v>742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5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289</v>
      </c>
      <c r="B300" s="95"/>
      <c r="C300" s="22" t="s">
        <v>12</v>
      </c>
      <c r="D300" s="109" t="s">
        <v>51</v>
      </c>
      <c r="E300" s="70" t="s">
        <v>892</v>
      </c>
      <c r="F300" s="77" t="s">
        <v>745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https://github.com/uberboutique/whataform-repo/raw/main/pictures/V0103.jpg</v>
      </c>
      <c r="L300" s="21"/>
      <c r="M300" s="19">
        <f t="shared" si="49"/>
        <v>18</v>
      </c>
      <c r="N300" s="20"/>
      <c r="O300" s="115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290</v>
      </c>
      <c r="B301" s="95"/>
      <c r="C301" s="22" t="s">
        <v>12</v>
      </c>
      <c r="D301" s="109" t="s">
        <v>51</v>
      </c>
      <c r="E301" s="70" t="s">
        <v>891</v>
      </c>
      <c r="F301" s="77" t="s">
        <v>739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https://github.com/uberboutique/whataform-repo/raw/main/pictures/V0104.jpg</v>
      </c>
      <c r="L301" s="21"/>
      <c r="M301" s="19">
        <f t="shared" si="49"/>
        <v>18</v>
      </c>
      <c r="N301" s="20"/>
      <c r="O301" s="118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291</v>
      </c>
      <c r="B302" s="95"/>
      <c r="C302" s="22" t="s">
        <v>12</v>
      </c>
      <c r="D302" s="109" t="s">
        <v>51</v>
      </c>
      <c r="E302" s="70" t="s">
        <v>891</v>
      </c>
      <c r="F302" s="77" t="s">
        <v>742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https://github.com/uberboutique/whataform-repo/raw/main/pictures/V0105.jpg</v>
      </c>
      <c r="L302" s="21"/>
      <c r="M302" s="19">
        <f t="shared" si="49"/>
        <v>18</v>
      </c>
      <c r="N302" s="20"/>
      <c r="O302" s="115">
        <v>2</v>
      </c>
      <c r="P302" s="21">
        <f>SUMIFS(VENTAS[Cantidad],VENTAS[Code],INVENTARIO4[[#This Row],[Code]])</f>
        <v>0</v>
      </c>
      <c r="Q302" s="21">
        <f>INVENTARIO4[[#This Row],[Entradas]]-INVENTARIO4[[#This Row],[Salidas]]</f>
        <v>2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292</v>
      </c>
      <c r="B303" s="95"/>
      <c r="C303" s="22" t="s">
        <v>12</v>
      </c>
      <c r="D303" s="109" t="s">
        <v>51</v>
      </c>
      <c r="E303" s="70" t="s">
        <v>235</v>
      </c>
      <c r="F303" s="77" t="s">
        <v>745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-</v>
      </c>
      <c r="L303" s="21"/>
      <c r="M303" s="19">
        <f t="shared" si="49"/>
        <v>15</v>
      </c>
      <c r="N303" s="20"/>
      <c r="O303" s="115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293</v>
      </c>
      <c r="B304" s="95"/>
      <c r="C304" s="22" t="s">
        <v>12</v>
      </c>
      <c r="D304" s="109" t="s">
        <v>51</v>
      </c>
      <c r="E304" s="70" t="s">
        <v>890</v>
      </c>
      <c r="F304" s="77" t="s">
        <v>742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https://github.com/uberboutique/whataform-repo/raw/main/pictures/V0107.jpg</v>
      </c>
      <c r="L304" s="21"/>
      <c r="M304" s="19">
        <f t="shared" si="49"/>
        <v>18</v>
      </c>
      <c r="N304" s="20"/>
      <c r="O304" s="115">
        <v>4</v>
      </c>
      <c r="P304" s="21">
        <f>SUMIFS(VENTAS[Cantidad],VENTAS[Code],INVENTARIO4[[#This Row],[Code]])</f>
        <v>2</v>
      </c>
      <c r="Q304" s="21">
        <f>INVENTARIO4[[#This Row],[Entradas]]-INVENTARIO4[[#This Row],[Salidas]]</f>
        <v>2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294</v>
      </c>
      <c r="B305" s="95"/>
      <c r="C305" s="22" t="s">
        <v>12</v>
      </c>
      <c r="D305" s="109" t="s">
        <v>51</v>
      </c>
      <c r="E305" s="70" t="s">
        <v>890</v>
      </c>
      <c r="F305" s="77" t="s">
        <v>739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https://github.com/uberboutique/whataform-repo/raw/main/pictures/V0108.jpg</v>
      </c>
      <c r="L305" s="21"/>
      <c r="M305" s="19">
        <f t="shared" si="49"/>
        <v>18</v>
      </c>
      <c r="N305" s="20"/>
      <c r="O305" s="118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295</v>
      </c>
      <c r="B306" s="95"/>
      <c r="C306" s="22" t="s">
        <v>12</v>
      </c>
      <c r="D306" s="109" t="s">
        <v>51</v>
      </c>
      <c r="E306" s="70" t="s">
        <v>236</v>
      </c>
      <c r="F306" s="77" t="s">
        <v>742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5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296</v>
      </c>
      <c r="B307" s="95"/>
      <c r="C307" s="22" t="s">
        <v>12</v>
      </c>
      <c r="D307" s="109" t="s">
        <v>51</v>
      </c>
      <c r="E307" s="70" t="s">
        <v>967</v>
      </c>
      <c r="F307" s="77" t="s">
        <v>739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https://github.com/uberboutique/whataform-repo/raw/main/pictures/V0110.jpg</v>
      </c>
      <c r="L307" s="21"/>
      <c r="M307" s="19">
        <f t="shared" si="49"/>
        <v>15</v>
      </c>
      <c r="N307" s="20"/>
      <c r="O307" s="118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297</v>
      </c>
      <c r="B308" s="95"/>
      <c r="C308" s="22" t="s">
        <v>12</v>
      </c>
      <c r="D308" s="109" t="s">
        <v>51</v>
      </c>
      <c r="E308" s="70" t="s">
        <v>967</v>
      </c>
      <c r="F308" s="77" t="s">
        <v>742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https://github.com/uberboutique/whataform-repo/raw/main/pictures/V0111.jpg</v>
      </c>
      <c r="L308" s="21"/>
      <c r="M308" s="19">
        <f t="shared" si="49"/>
        <v>15</v>
      </c>
      <c r="N308" s="20"/>
      <c r="O308" s="115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298</v>
      </c>
      <c r="B309" s="95"/>
      <c r="C309" s="22" t="s">
        <v>12</v>
      </c>
      <c r="D309" s="109" t="s">
        <v>51</v>
      </c>
      <c r="E309" s="70" t="s">
        <v>967</v>
      </c>
      <c r="F309" s="77" t="s">
        <v>745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https://github.com/uberboutique/whataform-repo/raw/main/pictures/V0112.jpg</v>
      </c>
      <c r="L309" s="21"/>
      <c r="M309" s="19">
        <f t="shared" si="49"/>
        <v>15</v>
      </c>
      <c r="N309" s="20"/>
      <c r="O309" s="118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299</v>
      </c>
      <c r="B310" s="95"/>
      <c r="C310" s="22" t="s">
        <v>12</v>
      </c>
      <c r="D310" s="109" t="s">
        <v>51</v>
      </c>
      <c r="E310" s="70" t="s">
        <v>237</v>
      </c>
      <c r="F310" s="77" t="s">
        <v>745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-</v>
      </c>
      <c r="L310" s="21"/>
      <c r="M310" s="19">
        <f t="shared" si="49"/>
        <v>20</v>
      </c>
      <c r="N310" s="20"/>
      <c r="O310" s="115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300</v>
      </c>
      <c r="B311" s="95"/>
      <c r="C311" s="22" t="s">
        <v>12</v>
      </c>
      <c r="D311" s="109" t="s">
        <v>51</v>
      </c>
      <c r="E311" s="70" t="s">
        <v>238</v>
      </c>
      <c r="F311" s="77" t="s">
        <v>745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-</v>
      </c>
      <c r="L311" s="21"/>
      <c r="M311" s="19">
        <f t="shared" si="49"/>
        <v>20</v>
      </c>
      <c r="N311" s="20"/>
      <c r="O311" s="115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301</v>
      </c>
      <c r="B312" s="95"/>
      <c r="C312" s="22" t="s">
        <v>12</v>
      </c>
      <c r="D312" s="109" t="s">
        <v>51</v>
      </c>
      <c r="E312" s="70" t="s">
        <v>239</v>
      </c>
      <c r="F312" s="77" t="s">
        <v>745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-</v>
      </c>
      <c r="L312" s="21"/>
      <c r="M312" s="19">
        <f t="shared" si="49"/>
        <v>20</v>
      </c>
      <c r="N312" s="20"/>
      <c r="O312" s="115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302</v>
      </c>
      <c r="B313" s="95"/>
      <c r="C313" s="22" t="s">
        <v>12</v>
      </c>
      <c r="D313" s="109" t="s">
        <v>51</v>
      </c>
      <c r="E313" s="70" t="s">
        <v>240</v>
      </c>
      <c r="F313" s="77" t="s">
        <v>745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-</v>
      </c>
      <c r="L313" s="21"/>
      <c r="M313" s="19">
        <f t="shared" si="49"/>
        <v>20</v>
      </c>
      <c r="N313" s="20"/>
      <c r="O313" s="115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303</v>
      </c>
      <c r="B314" s="95"/>
      <c r="C314" s="22" t="s">
        <v>12</v>
      </c>
      <c r="D314" s="109" t="s">
        <v>51</v>
      </c>
      <c r="E314" s="70" t="s">
        <v>241</v>
      </c>
      <c r="F314" s="77" t="s">
        <v>745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-</v>
      </c>
      <c r="L314" s="21"/>
      <c r="M314" s="19">
        <f t="shared" si="49"/>
        <v>20</v>
      </c>
      <c r="N314" s="20"/>
      <c r="O314" s="115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304</v>
      </c>
      <c r="B315" s="95"/>
      <c r="C315" s="22" t="s">
        <v>12</v>
      </c>
      <c r="D315" s="109" t="s">
        <v>51</v>
      </c>
      <c r="E315" s="70" t="s">
        <v>242</v>
      </c>
      <c r="F315" s="77" t="s">
        <v>742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-</v>
      </c>
      <c r="L315" s="21"/>
      <c r="M315" s="19">
        <f t="shared" si="49"/>
        <v>15</v>
      </c>
      <c r="N315" s="20"/>
      <c r="O315" s="115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334</v>
      </c>
      <c r="B316" s="95"/>
      <c r="C316" s="22" t="s">
        <v>12</v>
      </c>
      <c r="D316" s="109" t="s">
        <v>53</v>
      </c>
      <c r="E316" s="70" t="s">
        <v>889</v>
      </c>
      <c r="F316" s="77" t="s">
        <v>739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https://github.com/uberboutique/whataform-repo/raw/main/pictures/B0040.jpg</v>
      </c>
      <c r="L316" s="21"/>
      <c r="M316" s="19">
        <f t="shared" si="49"/>
        <v>9</v>
      </c>
      <c r="N316" s="20"/>
      <c r="O316" s="115">
        <v>3</v>
      </c>
      <c r="P316" s="21">
        <f>SUMIFS(VENTAS[Cantidad],VENTAS[Code],INVENTARIO4[[#This Row],[Code]])</f>
        <v>0</v>
      </c>
      <c r="Q316" s="21">
        <f>INVENTARIO4[[#This Row],[Entradas]]-INVENTARIO4[[#This Row],[Salidas]]</f>
        <v>3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335</v>
      </c>
      <c r="B317" s="95"/>
      <c r="C317" s="22" t="s">
        <v>12</v>
      </c>
      <c r="D317" s="109" t="s">
        <v>53</v>
      </c>
      <c r="E317" s="70" t="s">
        <v>889</v>
      </c>
      <c r="F317" s="77" t="s">
        <v>742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https://github.com/uberboutique/whataform-repo/raw/main/pictures/B0041.jpg</v>
      </c>
      <c r="L317" s="21"/>
      <c r="M317" s="19">
        <f t="shared" si="49"/>
        <v>9</v>
      </c>
      <c r="N317" s="20"/>
      <c r="O317" s="118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336</v>
      </c>
      <c r="B318" s="95"/>
      <c r="C318" s="22" t="s">
        <v>12</v>
      </c>
      <c r="D318" s="109" t="s">
        <v>53</v>
      </c>
      <c r="E318" s="70" t="s">
        <v>889</v>
      </c>
      <c r="F318" s="77" t="s">
        <v>745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https://github.com/uberboutique/whataform-repo/raw/main/pictures/B0042.jpg</v>
      </c>
      <c r="L318" s="21"/>
      <c r="M318" s="19">
        <f t="shared" si="49"/>
        <v>9</v>
      </c>
      <c r="N318" s="20"/>
      <c r="O318" s="115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337</v>
      </c>
      <c r="B319" s="95"/>
      <c r="C319" s="22" t="s">
        <v>12</v>
      </c>
      <c r="D319" s="109" t="s">
        <v>53</v>
      </c>
      <c r="E319" s="70" t="s">
        <v>243</v>
      </c>
      <c r="F319" s="77" t="s">
        <v>744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-</v>
      </c>
      <c r="L319" s="21"/>
      <c r="M319" s="19">
        <f t="shared" si="49"/>
        <v>9</v>
      </c>
      <c r="N319" s="20"/>
      <c r="O319" s="115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338</v>
      </c>
      <c r="B320" s="95"/>
      <c r="C320" s="22" t="s">
        <v>12</v>
      </c>
      <c r="D320" s="109" t="s">
        <v>53</v>
      </c>
      <c r="E320" s="70" t="s">
        <v>244</v>
      </c>
      <c r="F320" s="77" t="s">
        <v>742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-</v>
      </c>
      <c r="L320" s="21"/>
      <c r="M320" s="19">
        <f t="shared" si="49"/>
        <v>9</v>
      </c>
      <c r="N320" s="20"/>
      <c r="O320" s="115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339</v>
      </c>
      <c r="B321" s="95"/>
      <c r="C321" s="22" t="s">
        <v>12</v>
      </c>
      <c r="D321" s="109" t="s">
        <v>53</v>
      </c>
      <c r="E321" s="70" t="s">
        <v>245</v>
      </c>
      <c r="F321" s="77" t="s">
        <v>739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-</v>
      </c>
      <c r="L321" s="21"/>
      <c r="M321" s="19">
        <f t="shared" si="49"/>
        <v>9</v>
      </c>
      <c r="N321" s="20"/>
      <c r="O321" s="115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340</v>
      </c>
      <c r="B322" s="95"/>
      <c r="C322" s="22" t="s">
        <v>12</v>
      </c>
      <c r="D322" s="109" t="s">
        <v>53</v>
      </c>
      <c r="E322" s="70" t="s">
        <v>852</v>
      </c>
      <c r="F322" s="77" t="s">
        <v>742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https://github.com/uberboutique/whataform-repo/raw/main/pictures/B0046.jpg</v>
      </c>
      <c r="L322" s="21"/>
      <c r="M322" s="19">
        <f t="shared" si="49"/>
        <v>9</v>
      </c>
      <c r="N322" s="20"/>
      <c r="O322" s="115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341</v>
      </c>
      <c r="B323" s="95"/>
      <c r="C323" s="22" t="s">
        <v>12</v>
      </c>
      <c r="D323" s="109" t="s">
        <v>53</v>
      </c>
      <c r="E323" s="70" t="s">
        <v>852</v>
      </c>
      <c r="F323" s="77" t="s">
        <v>744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https://github.com/uberboutique/whataform-repo/raw/main/pictures/B0047.jpg</v>
      </c>
      <c r="L323" s="21"/>
      <c r="M323" s="19">
        <f t="shared" si="49"/>
        <v>9</v>
      </c>
      <c r="N323" s="20"/>
      <c r="O323" s="118">
        <v>3</v>
      </c>
      <c r="P323" s="21">
        <f>SUMIFS(VENTAS[Cantidad],VENTAS[Code],INVENTARIO4[[#This Row],[Code]])</f>
        <v>0</v>
      </c>
      <c r="Q323" s="21">
        <f>INVENTARIO4[[#This Row],[Entradas]]-INVENTARIO4[[#This Row],[Salidas]]</f>
        <v>3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305</v>
      </c>
      <c r="B324" s="95"/>
      <c r="C324" s="22" t="s">
        <v>12</v>
      </c>
      <c r="D324" s="109" t="s">
        <v>51</v>
      </c>
      <c r="E324" s="70" t="s">
        <v>246</v>
      </c>
      <c r="F324" s="77" t="s">
        <v>742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5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342</v>
      </c>
      <c r="B325" s="95"/>
      <c r="C325" s="22" t="s">
        <v>12</v>
      </c>
      <c r="D325" s="109" t="s">
        <v>53</v>
      </c>
      <c r="E325" s="70" t="s">
        <v>853</v>
      </c>
      <c r="F325" s="77" t="s">
        <v>744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https://github.com/uberboutique/whataform-repo/raw/main/pictures/B0048.jpg</v>
      </c>
      <c r="L325" s="21"/>
      <c r="M325" s="19">
        <f t="shared" si="49"/>
        <v>9</v>
      </c>
      <c r="N325" s="20"/>
      <c r="O325" s="118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385</v>
      </c>
      <c r="B326" s="95"/>
      <c r="C326" s="22" t="s">
        <v>12</v>
      </c>
      <c r="D326" s="109" t="s">
        <v>53</v>
      </c>
      <c r="E326" s="70" t="s">
        <v>853</v>
      </c>
      <c r="F326" s="77" t="s">
        <v>745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https://github.com/uberboutique/whataform-repo/raw/main/pictures/B0049.jpg</v>
      </c>
      <c r="L326" s="21"/>
      <c r="M326" s="19">
        <f t="shared" ref="M326:M389" si="56">Z326</f>
        <v>9</v>
      </c>
      <c r="N326" s="20"/>
      <c r="O326" s="115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1" t="s">
        <v>392</v>
      </c>
      <c r="B327" s="95"/>
      <c r="C327" s="22" t="s">
        <v>12</v>
      </c>
      <c r="D327" s="109" t="s">
        <v>51</v>
      </c>
      <c r="E327" s="70" t="s">
        <v>247</v>
      </c>
      <c r="F327" s="77" t="s">
        <v>745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-</v>
      </c>
      <c r="L327" s="21"/>
      <c r="M327" s="19">
        <f t="shared" si="56"/>
        <v>15</v>
      </c>
      <c r="N327" s="20"/>
      <c r="O327" s="115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393</v>
      </c>
      <c r="B328" s="95"/>
      <c r="C328" s="22" t="s">
        <v>12</v>
      </c>
      <c r="D328" s="109" t="s">
        <v>51</v>
      </c>
      <c r="E328" s="70" t="s">
        <v>248</v>
      </c>
      <c r="F328" s="77" t="s">
        <v>744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-</v>
      </c>
      <c r="L328" s="21"/>
      <c r="M328" s="19">
        <f t="shared" si="56"/>
        <v>15</v>
      </c>
      <c r="N328" s="20"/>
      <c r="O328" s="115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394</v>
      </c>
      <c r="B329" s="96"/>
      <c r="C329" s="22" t="s">
        <v>12</v>
      </c>
      <c r="D329" s="110" t="s">
        <v>53</v>
      </c>
      <c r="E329" s="83" t="s">
        <v>852</v>
      </c>
      <c r="F329" s="77" t="s">
        <v>745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6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417</v>
      </c>
      <c r="B330" s="95"/>
      <c r="C330" s="22" t="s">
        <v>12</v>
      </c>
      <c r="D330" s="109" t="s">
        <v>51</v>
      </c>
      <c r="E330" s="83" t="s">
        <v>769</v>
      </c>
      <c r="F330" s="77" t="s">
        <v>744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https://github.com/uberboutique/whataform-repo/raw/main/pictures/V0122.jpg</v>
      </c>
      <c r="L330" s="21"/>
      <c r="M330" s="19">
        <f t="shared" si="56"/>
        <v>20</v>
      </c>
      <c r="N330" s="20"/>
      <c r="O330" s="117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461</v>
      </c>
      <c r="B331" s="95"/>
      <c r="C331" s="22" t="s">
        <v>12</v>
      </c>
      <c r="D331" s="109" t="s">
        <v>939</v>
      </c>
      <c r="E331" s="88" t="s">
        <v>706</v>
      </c>
      <c r="F331" s="77" t="s">
        <v>742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https://github.com/uberboutique/whataform-repo/raw/main/pictures/P0022.jpg</v>
      </c>
      <c r="L331" s="21"/>
      <c r="M331" s="19">
        <f t="shared" si="56"/>
        <v>14</v>
      </c>
      <c r="N331" s="20"/>
      <c r="O331" s="119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418</v>
      </c>
      <c r="B332" s="95"/>
      <c r="C332" s="22" t="s">
        <v>12</v>
      </c>
      <c r="D332" s="109" t="s">
        <v>51</v>
      </c>
      <c r="E332" s="83" t="s">
        <v>770</v>
      </c>
      <c r="F332" s="77" t="s">
        <v>739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https://github.com/uberboutique/whataform-repo/raw/main/pictures/V0123.jpg</v>
      </c>
      <c r="L332" s="21"/>
      <c r="M332" s="19">
        <f t="shared" si="56"/>
        <v>12</v>
      </c>
      <c r="N332" s="20"/>
      <c r="O332" s="117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424</v>
      </c>
      <c r="B333" s="95"/>
      <c r="C333" s="22" t="s">
        <v>12</v>
      </c>
      <c r="D333" s="109" t="s">
        <v>51</v>
      </c>
      <c r="E333" s="88" t="s">
        <v>771</v>
      </c>
      <c r="F333" s="77" t="s">
        <v>742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https://github.com/uberboutique/whataform-repo/raw/main/pictures/V00124.jpg</v>
      </c>
      <c r="L333" s="21"/>
      <c r="M333" s="19">
        <f t="shared" si="56"/>
        <v>12</v>
      </c>
      <c r="N333" s="20"/>
      <c r="O333" s="119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425</v>
      </c>
      <c r="B334" s="95"/>
      <c r="C334" s="22" t="s">
        <v>12</v>
      </c>
      <c r="D334" s="109" t="s">
        <v>51</v>
      </c>
      <c r="E334" s="83" t="s">
        <v>771</v>
      </c>
      <c r="F334" s="77" t="s">
        <v>744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https://github.com/uberboutique/whataform-repo/raw/main/pictures/V0125.jpg</v>
      </c>
      <c r="L334" s="21"/>
      <c r="M334" s="19">
        <f t="shared" si="56"/>
        <v>12</v>
      </c>
      <c r="N334" s="20"/>
      <c r="O334" s="117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426</v>
      </c>
      <c r="B335" s="95"/>
      <c r="C335" s="22" t="s">
        <v>12</v>
      </c>
      <c r="D335" s="109" t="s">
        <v>51</v>
      </c>
      <c r="E335" s="88" t="s">
        <v>772</v>
      </c>
      <c r="F335" s="77" t="s">
        <v>739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https://github.com/uberboutique/whataform-repo/raw/main/pictures/V0126.jpg</v>
      </c>
      <c r="L335" s="21"/>
      <c r="M335" s="19">
        <f t="shared" si="56"/>
        <v>12</v>
      </c>
      <c r="N335" s="20"/>
      <c r="O335" s="119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427</v>
      </c>
      <c r="B336" s="95"/>
      <c r="C336" s="22" t="s">
        <v>12</v>
      </c>
      <c r="D336" s="109" t="s">
        <v>51</v>
      </c>
      <c r="E336" s="83" t="s">
        <v>772</v>
      </c>
      <c r="F336" s="77" t="s">
        <v>744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https://github.com/uberboutique/whataform-repo/raw/main/pictures/V0127.jpg</v>
      </c>
      <c r="L336" s="21"/>
      <c r="M336" s="19">
        <f t="shared" si="56"/>
        <v>12</v>
      </c>
      <c r="N336" s="20"/>
      <c r="O336" s="117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431</v>
      </c>
      <c r="B337" s="95"/>
      <c r="C337" s="22" t="s">
        <v>12</v>
      </c>
      <c r="D337" s="109" t="s">
        <v>51</v>
      </c>
      <c r="E337" s="88" t="s">
        <v>773</v>
      </c>
      <c r="F337" s="77" t="s">
        <v>739</v>
      </c>
      <c r="G337" s="71" t="s">
        <v>432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https://github.com/uberboutique/whataform-repo/raw/main/pictures/V0128.jpg</v>
      </c>
      <c r="L337" s="21"/>
      <c r="M337" s="19">
        <f t="shared" si="56"/>
        <v>20</v>
      </c>
      <c r="N337" s="20"/>
      <c r="O337" s="119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433</v>
      </c>
      <c r="B338" s="95"/>
      <c r="C338" s="22" t="s">
        <v>12</v>
      </c>
      <c r="D338" s="109" t="s">
        <v>53</v>
      </c>
      <c r="E338" s="83" t="s">
        <v>774</v>
      </c>
      <c r="F338" s="77" t="s">
        <v>739</v>
      </c>
      <c r="G338" s="71" t="s">
        <v>432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https://github.com/uberboutique/whataform-repo/raw/main/pictures/B0051.jpg</v>
      </c>
      <c r="L338" s="21"/>
      <c r="M338" s="19">
        <f t="shared" si="56"/>
        <v>12</v>
      </c>
      <c r="N338" s="20"/>
      <c r="O338" s="117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434</v>
      </c>
      <c r="B339" s="95"/>
      <c r="C339" s="22" t="s">
        <v>12</v>
      </c>
      <c r="D339" s="109" t="s">
        <v>53</v>
      </c>
      <c r="E339" s="88" t="s">
        <v>775</v>
      </c>
      <c r="F339" s="77" t="s">
        <v>739</v>
      </c>
      <c r="G339" s="71" t="s">
        <v>432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https://github.com/uberboutique/whataform-repo/raw/main/pictures/B0052.jpg</v>
      </c>
      <c r="L339" s="21"/>
      <c r="M339" s="19">
        <f t="shared" si="56"/>
        <v>15</v>
      </c>
      <c r="N339" s="20"/>
      <c r="O339" s="119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423</v>
      </c>
      <c r="B340" s="95"/>
      <c r="C340" s="22" t="s">
        <v>12</v>
      </c>
      <c r="D340" s="109" t="s">
        <v>1253</v>
      </c>
      <c r="E340" s="83" t="s">
        <v>776</v>
      </c>
      <c r="F340" s="77" t="s">
        <v>739</v>
      </c>
      <c r="G340" s="71" t="s">
        <v>432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https://github.com/uberboutique/whataform-repo/raw/main/pictures/P0021.jpg</v>
      </c>
      <c r="L340" s="21"/>
      <c r="M340" s="19">
        <f t="shared" si="56"/>
        <v>35</v>
      </c>
      <c r="N340" s="20"/>
      <c r="O340" s="117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435</v>
      </c>
      <c r="B341" s="95"/>
      <c r="C341" s="114"/>
      <c r="D341" s="109" t="s">
        <v>51</v>
      </c>
      <c r="E341" s="88" t="s">
        <v>777</v>
      </c>
      <c r="F341" s="77" t="s">
        <v>744</v>
      </c>
      <c r="G341" s="71" t="s">
        <v>432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https://github.com/uberboutique/whataform-repo/raw/main/pictures/V0129.jpg</v>
      </c>
      <c r="L341" s="21"/>
      <c r="M341" s="19">
        <f t="shared" si="56"/>
        <v>20</v>
      </c>
      <c r="N341" s="20"/>
      <c r="O341" s="119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436</v>
      </c>
      <c r="B342" s="95"/>
      <c r="C342" s="22" t="s">
        <v>12</v>
      </c>
      <c r="D342" s="109" t="s">
        <v>51</v>
      </c>
      <c r="E342" s="83" t="s">
        <v>777</v>
      </c>
      <c r="F342" s="77" t="s">
        <v>742</v>
      </c>
      <c r="G342" s="71" t="s">
        <v>432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https://github.com/uberboutique/whataform-repo/raw/main/pictures/V0130.jpg</v>
      </c>
      <c r="L342" s="21"/>
      <c r="M342" s="19">
        <f t="shared" si="56"/>
        <v>20</v>
      </c>
      <c r="N342" s="20"/>
      <c r="O342" s="117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437</v>
      </c>
      <c r="B343" s="95"/>
      <c r="C343" s="22" t="s">
        <v>12</v>
      </c>
      <c r="D343" s="109" t="s">
        <v>51</v>
      </c>
      <c r="E343" s="88" t="s">
        <v>778</v>
      </c>
      <c r="F343" s="77" t="s">
        <v>739</v>
      </c>
      <c r="G343" s="71" t="s">
        <v>432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https://github.com/uberboutique/whataform-repo/raw/main/pictures/V0131.jpg</v>
      </c>
      <c r="L343" s="21"/>
      <c r="M343" s="19">
        <f t="shared" si="56"/>
        <v>12</v>
      </c>
      <c r="N343" s="20"/>
      <c r="O343" s="119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438</v>
      </c>
      <c r="B344" s="95"/>
      <c r="C344" s="22" t="s">
        <v>12</v>
      </c>
      <c r="D344" s="109" t="s">
        <v>53</v>
      </c>
      <c r="E344" s="83" t="s">
        <v>779</v>
      </c>
      <c r="F344" s="77" t="s">
        <v>745</v>
      </c>
      <c r="G344" s="71" t="s">
        <v>432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https://github.com/uberboutique/whataform-repo/raw/main/pictures/B0053.jpg</v>
      </c>
      <c r="L344" s="21"/>
      <c r="M344" s="19">
        <f t="shared" si="56"/>
        <v>9</v>
      </c>
      <c r="N344" s="20"/>
      <c r="O344" s="117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439</v>
      </c>
      <c r="B345" s="95"/>
      <c r="C345" s="22" t="s">
        <v>12</v>
      </c>
      <c r="D345" s="109" t="s">
        <v>53</v>
      </c>
      <c r="E345" s="86" t="s">
        <v>779</v>
      </c>
      <c r="F345" s="77" t="s">
        <v>742</v>
      </c>
      <c r="G345" s="71" t="s">
        <v>432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-</v>
      </c>
      <c r="L345" s="21"/>
      <c r="M345" s="19">
        <f t="shared" si="56"/>
        <v>9</v>
      </c>
      <c r="N345" s="20"/>
      <c r="O345" s="117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440</v>
      </c>
      <c r="B346" s="95"/>
      <c r="C346" s="22" t="s">
        <v>12</v>
      </c>
      <c r="D346" s="109" t="s">
        <v>53</v>
      </c>
      <c r="E346" s="83" t="s">
        <v>779</v>
      </c>
      <c r="F346" s="77" t="s">
        <v>745</v>
      </c>
      <c r="G346" s="71" t="s">
        <v>432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https://github.com/uberboutique/whataform-repo/raw/main/pictures/B0055.jpg</v>
      </c>
      <c r="L346" s="21"/>
      <c r="M346" s="19">
        <f t="shared" si="56"/>
        <v>9</v>
      </c>
      <c r="N346" s="20"/>
      <c r="O346" s="117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441</v>
      </c>
      <c r="B348" s="95"/>
      <c r="C348" s="22" t="s">
        <v>12</v>
      </c>
      <c r="D348" s="109" t="s">
        <v>53</v>
      </c>
      <c r="E348" s="86" t="s">
        <v>779</v>
      </c>
      <c r="F348" s="77" t="s">
        <v>742</v>
      </c>
      <c r="G348" s="71" t="s">
        <v>432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-</v>
      </c>
      <c r="L348" s="21"/>
      <c r="M348" s="19">
        <f t="shared" si="56"/>
        <v>9</v>
      </c>
      <c r="N348" s="20"/>
      <c r="O348" s="117">
        <v>5</v>
      </c>
      <c r="P348" s="21">
        <f>SUMIFS(VENTAS[Cantidad],VENTAS[Code],INVENTARIO4[[#This Row],[Code]])</f>
        <v>5</v>
      </c>
      <c r="Q348" s="21">
        <f>INVENTARIO4[[#This Row],[Entradas]]-INVENTARIO4[[#This Row],[Salidas]]</f>
        <v>0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442</v>
      </c>
      <c r="B349" s="95"/>
      <c r="C349" s="22" t="s">
        <v>12</v>
      </c>
      <c r="D349" s="109" t="s">
        <v>51</v>
      </c>
      <c r="E349" s="86" t="s">
        <v>780</v>
      </c>
      <c r="F349" s="77" t="s">
        <v>742</v>
      </c>
      <c r="G349" s="71" t="s">
        <v>432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7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443</v>
      </c>
      <c r="B350" s="95"/>
      <c r="C350" s="22" t="s">
        <v>12</v>
      </c>
      <c r="D350" s="109" t="s">
        <v>51</v>
      </c>
      <c r="E350" s="83" t="s">
        <v>1329</v>
      </c>
      <c r="F350" s="77" t="s">
        <v>742</v>
      </c>
      <c r="G350" s="71" t="s">
        <v>432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https://github.com/uberboutique/whataform-repo/raw/main/pictures/V0133.jpg</v>
      </c>
      <c r="L350" s="21"/>
      <c r="M350" s="19">
        <f t="shared" si="56"/>
        <v>18</v>
      </c>
      <c r="N350" s="20"/>
      <c r="O350" s="117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444</v>
      </c>
      <c r="B351" s="95"/>
      <c r="C351" s="22" t="s">
        <v>12</v>
      </c>
      <c r="D351" s="109" t="s">
        <v>51</v>
      </c>
      <c r="E351" s="88" t="s">
        <v>781</v>
      </c>
      <c r="F351" s="77" t="s">
        <v>742</v>
      </c>
      <c r="G351" s="71" t="s">
        <v>432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https://github.com/uberboutique/whataform-repo/raw/main/pictures/V0134.jpg</v>
      </c>
      <c r="L351" s="21"/>
      <c r="M351" s="19">
        <f t="shared" si="56"/>
        <v>18</v>
      </c>
      <c r="N351" s="20"/>
      <c r="O351" s="119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445</v>
      </c>
      <c r="B352" s="95"/>
      <c r="C352" s="22" t="s">
        <v>12</v>
      </c>
      <c r="D352" s="109" t="s">
        <v>51</v>
      </c>
      <c r="E352" s="83" t="s">
        <v>781</v>
      </c>
      <c r="F352" s="77" t="s">
        <v>744</v>
      </c>
      <c r="G352" s="71" t="s">
        <v>432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https://github.com/uberboutique/whataform-repo/raw/main/pictures/V0135.jpg</v>
      </c>
      <c r="L352" s="21"/>
      <c r="M352" s="19">
        <f t="shared" si="56"/>
        <v>18</v>
      </c>
      <c r="N352" s="20"/>
      <c r="O352" s="117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462</v>
      </c>
      <c r="B353" s="95"/>
      <c r="C353" s="22" t="s">
        <v>12</v>
      </c>
      <c r="D353" s="109" t="s">
        <v>195</v>
      </c>
      <c r="E353" s="88" t="s">
        <v>768</v>
      </c>
      <c r="F353" s="77" t="s">
        <v>767</v>
      </c>
      <c r="G353" s="71" t="s">
        <v>432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https://github.com/uberboutique/whataform-repo/raw/main/pictures/A0013.jpg</v>
      </c>
      <c r="L353" s="21"/>
      <c r="M353" s="19">
        <f t="shared" si="56"/>
        <v>15</v>
      </c>
      <c r="N353" s="20"/>
      <c r="O353" s="119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463</v>
      </c>
      <c r="B354" s="95"/>
      <c r="C354" s="22" t="s">
        <v>12</v>
      </c>
      <c r="D354" s="109" t="s">
        <v>195</v>
      </c>
      <c r="E354" s="83" t="s">
        <v>768</v>
      </c>
      <c r="F354" s="77" t="s">
        <v>767</v>
      </c>
      <c r="G354" s="71" t="s">
        <v>432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https://github.com/uberboutique/whataform-repo/raw/main/pictures/A0014.jpg</v>
      </c>
      <c r="L354" s="21"/>
      <c r="M354" s="19">
        <f t="shared" si="56"/>
        <v>15</v>
      </c>
      <c r="N354" s="20"/>
      <c r="O354" s="117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464</v>
      </c>
      <c r="B355" s="95"/>
      <c r="C355" s="22" t="s">
        <v>12</v>
      </c>
      <c r="D355" s="109" t="s">
        <v>420</v>
      </c>
      <c r="E355" s="88" t="s">
        <v>782</v>
      </c>
      <c r="F355" s="77" t="s">
        <v>742</v>
      </c>
      <c r="G355" s="71" t="s">
        <v>432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https://github.com/uberboutique/whataform-repo/raw/main/pictures/H0002.jpg</v>
      </c>
      <c r="L355" s="21"/>
      <c r="M355" s="19">
        <f t="shared" si="56"/>
        <v>30</v>
      </c>
      <c r="N355" s="20"/>
      <c r="O355" s="119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465</v>
      </c>
      <c r="B356" s="95"/>
      <c r="C356" s="22" t="s">
        <v>12</v>
      </c>
      <c r="D356" s="109" t="s">
        <v>420</v>
      </c>
      <c r="E356" s="83" t="s">
        <v>783</v>
      </c>
      <c r="F356" s="77" t="s">
        <v>766</v>
      </c>
      <c r="G356" s="71" t="s">
        <v>432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https://github.com/uberboutique/whataform-repo/raw/main/pictures/H0003.jpg</v>
      </c>
      <c r="L356" s="21"/>
      <c r="M356" s="19">
        <f t="shared" si="56"/>
        <v>35</v>
      </c>
      <c r="N356" s="20"/>
      <c r="O356" s="117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466</v>
      </c>
      <c r="B357" s="95"/>
      <c r="C357" s="22" t="s">
        <v>12</v>
      </c>
      <c r="D357" s="109" t="s">
        <v>420</v>
      </c>
      <c r="E357" s="88" t="s">
        <v>888</v>
      </c>
      <c r="F357" s="77" t="s">
        <v>765</v>
      </c>
      <c r="G357" s="71" t="s">
        <v>432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https://github.com/uberboutique/whataform-repo/raw/main/pictures/H0004.jpg</v>
      </c>
      <c r="L357" s="21"/>
      <c r="M357" s="19">
        <f t="shared" si="56"/>
        <v>40</v>
      </c>
      <c r="N357" s="20"/>
      <c r="O357" s="119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467</v>
      </c>
      <c r="B358" s="95"/>
      <c r="C358" s="22" t="s">
        <v>12</v>
      </c>
      <c r="D358" s="109" t="s">
        <v>218</v>
      </c>
      <c r="E358" s="83" t="s">
        <v>784</v>
      </c>
      <c r="F358" s="77" t="s">
        <v>763</v>
      </c>
      <c r="G358" s="71" t="s">
        <v>432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https://github.com/uberboutique/whataform-repo/raw/main/pictures/CA0006.jpg</v>
      </c>
      <c r="L358" s="21"/>
      <c r="M358" s="19">
        <f t="shared" si="56"/>
        <v>35</v>
      </c>
      <c r="N358" s="20"/>
      <c r="O358" s="117">
        <v>3</v>
      </c>
      <c r="P358" s="21">
        <f>SUMIFS(VENTAS[Cantidad],VENTAS[Code],INVENTARIO4[[#This Row],[Code]])</f>
        <v>0</v>
      </c>
      <c r="Q358" s="21">
        <f>INVENTARIO4[[#This Row],[Entradas]]-INVENTARIO4[[#This Row],[Salidas]]</f>
        <v>3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468</v>
      </c>
      <c r="B359" s="95"/>
      <c r="C359" s="22" t="s">
        <v>12</v>
      </c>
      <c r="D359" s="109" t="s">
        <v>218</v>
      </c>
      <c r="E359" s="88" t="s">
        <v>1330</v>
      </c>
      <c r="F359" s="77" t="s">
        <v>761</v>
      </c>
      <c r="G359" s="71" t="s">
        <v>432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https://github.com/uberboutique/whataform-repo/raw/main/pictures/CA0007.jpg</v>
      </c>
      <c r="L359" s="21"/>
      <c r="M359" s="19">
        <f t="shared" si="56"/>
        <v>35</v>
      </c>
      <c r="N359" s="20"/>
      <c r="O359" s="119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469</v>
      </c>
      <c r="B360" s="95"/>
      <c r="C360" s="22" t="s">
        <v>12</v>
      </c>
      <c r="D360" s="109" t="s">
        <v>218</v>
      </c>
      <c r="E360" s="83" t="s">
        <v>784</v>
      </c>
      <c r="F360" s="77" t="s">
        <v>760</v>
      </c>
      <c r="G360" s="71" t="s">
        <v>432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https://github.com/uberboutique/whataform-repo/raw/main/pictures/CA0008.jpg</v>
      </c>
      <c r="L360" s="21"/>
      <c r="M360" s="19">
        <f t="shared" si="56"/>
        <v>35</v>
      </c>
      <c r="N360" s="20"/>
      <c r="O360" s="117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470</v>
      </c>
      <c r="B361" s="95"/>
      <c r="C361" s="22" t="s">
        <v>12</v>
      </c>
      <c r="D361" s="109" t="s">
        <v>218</v>
      </c>
      <c r="E361" s="88" t="s">
        <v>784</v>
      </c>
      <c r="F361" s="77" t="s">
        <v>759</v>
      </c>
      <c r="G361" s="71" t="s">
        <v>432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https://github.com/uberboutique/whataform-repo/raw/main/pictures/CA0009.jpg</v>
      </c>
      <c r="L361" s="21"/>
      <c r="M361" s="19">
        <f t="shared" si="56"/>
        <v>35</v>
      </c>
      <c r="N361" s="20"/>
      <c r="O361" s="119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471</v>
      </c>
      <c r="B362" s="95"/>
      <c r="C362" s="22" t="s">
        <v>12</v>
      </c>
      <c r="D362" s="109" t="s">
        <v>218</v>
      </c>
      <c r="E362" s="83" t="s">
        <v>1331</v>
      </c>
      <c r="F362" s="77" t="s">
        <v>763</v>
      </c>
      <c r="G362" s="71" t="s">
        <v>432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https://github.com/uberboutique/whataform-repo/raw/main/pictures/CA0010.jpg</v>
      </c>
      <c r="L362" s="21"/>
      <c r="M362" s="19">
        <f t="shared" si="56"/>
        <v>27</v>
      </c>
      <c r="N362" s="20"/>
      <c r="O362" s="117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472</v>
      </c>
      <c r="B363" s="95"/>
      <c r="C363" s="22" t="s">
        <v>12</v>
      </c>
      <c r="D363" s="109" t="s">
        <v>218</v>
      </c>
      <c r="E363" s="88" t="s">
        <v>1331</v>
      </c>
      <c r="F363" s="77" t="s">
        <v>761</v>
      </c>
      <c r="G363" s="71" t="s">
        <v>432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https://github.com/uberboutique/whataform-repo/raw/main/pictures/CA0011.jpg</v>
      </c>
      <c r="L363" s="21"/>
      <c r="M363" s="19">
        <f t="shared" si="56"/>
        <v>27</v>
      </c>
      <c r="N363" s="20"/>
      <c r="O363" s="119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473</v>
      </c>
      <c r="B364" s="95"/>
      <c r="C364" s="22" t="s">
        <v>12</v>
      </c>
      <c r="D364" s="109" t="s">
        <v>218</v>
      </c>
      <c r="E364" s="83" t="s">
        <v>1331</v>
      </c>
      <c r="F364" s="77" t="s">
        <v>759</v>
      </c>
      <c r="G364" s="71" t="s">
        <v>432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https://github.com/uberboutique/whataform-repo/raw/main/pictures/CA0012.jpg</v>
      </c>
      <c r="L364" s="21"/>
      <c r="M364" s="19">
        <f t="shared" si="56"/>
        <v>27</v>
      </c>
      <c r="N364" s="20"/>
      <c r="O364" s="117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474</v>
      </c>
      <c r="B365" s="95"/>
      <c r="C365" s="22" t="s">
        <v>12</v>
      </c>
      <c r="D365" s="109" t="s">
        <v>218</v>
      </c>
      <c r="E365" s="88" t="s">
        <v>764</v>
      </c>
      <c r="F365" s="77" t="s">
        <v>762</v>
      </c>
      <c r="G365" s="71" t="s">
        <v>432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https://github.com/uberboutique/whataform-repo/raw/main/pictures/CA0013.jpg</v>
      </c>
      <c r="L365" s="21"/>
      <c r="M365" s="19">
        <f t="shared" si="56"/>
        <v>19</v>
      </c>
      <c r="N365" s="20"/>
      <c r="O365" s="119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475</v>
      </c>
      <c r="B366" s="95"/>
      <c r="C366" s="22" t="s">
        <v>12</v>
      </c>
      <c r="D366" s="109" t="s">
        <v>218</v>
      </c>
      <c r="E366" s="83" t="s">
        <v>855</v>
      </c>
      <c r="F366" s="77" t="s">
        <v>761</v>
      </c>
      <c r="G366" s="71" t="s">
        <v>432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https://github.com/uberboutique/whataform-repo/raw/main/pictures/CA0014.jpg</v>
      </c>
      <c r="L366" s="21"/>
      <c r="M366" s="19">
        <f t="shared" si="56"/>
        <v>38</v>
      </c>
      <c r="N366" s="20"/>
      <c r="O366" s="117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476</v>
      </c>
      <c r="B367" s="95"/>
      <c r="C367" s="22" t="s">
        <v>12</v>
      </c>
      <c r="D367" s="109" t="s">
        <v>218</v>
      </c>
      <c r="E367" s="86" t="s">
        <v>854</v>
      </c>
      <c r="F367" s="77" t="s">
        <v>760</v>
      </c>
      <c r="G367" s="71" t="s">
        <v>432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7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477</v>
      </c>
      <c r="B368" s="95"/>
      <c r="C368" s="22" t="s">
        <v>12</v>
      </c>
      <c r="D368" s="109" t="s">
        <v>218</v>
      </c>
      <c r="E368" s="83" t="s">
        <v>854</v>
      </c>
      <c r="F368" s="77" t="s">
        <v>759</v>
      </c>
      <c r="G368" s="71" t="s">
        <v>432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https://github.com/uberboutique/whataform-repo/raw/main/pictures/CA0016.jpg</v>
      </c>
      <c r="L368" s="21"/>
      <c r="M368" s="19">
        <f t="shared" si="56"/>
        <v>30</v>
      </c>
      <c r="N368" s="20"/>
      <c r="O368" s="117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478</v>
      </c>
      <c r="B369" s="95"/>
      <c r="C369" s="22" t="s">
        <v>12</v>
      </c>
      <c r="D369" s="109" t="s">
        <v>53</v>
      </c>
      <c r="E369" s="86" t="s">
        <v>652</v>
      </c>
      <c r="F369" s="77" t="s">
        <v>742</v>
      </c>
      <c r="G369" s="71" t="s">
        <v>432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-</v>
      </c>
      <c r="L369" s="21"/>
      <c r="M369" s="19">
        <f t="shared" si="56"/>
        <v>9</v>
      </c>
      <c r="N369" s="20"/>
      <c r="O369" s="117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649</v>
      </c>
      <c r="B370" s="95"/>
      <c r="C370" s="22" t="s">
        <v>12</v>
      </c>
      <c r="D370" s="109" t="s">
        <v>53</v>
      </c>
      <c r="E370" s="83" t="s">
        <v>1332</v>
      </c>
      <c r="F370" s="77" t="s">
        <v>739</v>
      </c>
      <c r="G370" s="71" t="s">
        <v>432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https://github.com/uberboutique/whataform-repo/raw/main/pictures/B0059.jpg</v>
      </c>
      <c r="L370" s="21"/>
      <c r="M370" s="19">
        <f t="shared" si="56"/>
        <v>9</v>
      </c>
      <c r="N370" s="20"/>
      <c r="O370" s="117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650</v>
      </c>
      <c r="B371" s="95"/>
      <c r="C371" s="22" t="s">
        <v>12</v>
      </c>
      <c r="D371" s="109" t="s">
        <v>53</v>
      </c>
      <c r="E371" s="88" t="s">
        <v>1333</v>
      </c>
      <c r="F371" s="77" t="s">
        <v>739</v>
      </c>
      <c r="G371" s="71" t="s">
        <v>432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https://github.com/uberboutique/whataform-repo/raw/main/pictures/B0060.jpg</v>
      </c>
      <c r="L371" s="21"/>
      <c r="M371" s="19">
        <f t="shared" si="56"/>
        <v>9</v>
      </c>
      <c r="N371" s="20"/>
      <c r="O371" s="119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651</v>
      </c>
      <c r="B372" s="95"/>
      <c r="C372" s="22" t="s">
        <v>12</v>
      </c>
      <c r="D372" s="109" t="s">
        <v>53</v>
      </c>
      <c r="E372" s="83" t="s">
        <v>1333</v>
      </c>
      <c r="F372" s="77" t="s">
        <v>742</v>
      </c>
      <c r="G372" s="71" t="s">
        <v>432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https://github.com/uberboutique/whataform-repo/raw/main/pictures/B0061.jpg</v>
      </c>
      <c r="L372" s="21"/>
      <c r="M372" s="19">
        <f t="shared" si="56"/>
        <v>9</v>
      </c>
      <c r="N372" s="20"/>
      <c r="O372" s="117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653</v>
      </c>
      <c r="B373" s="95"/>
      <c r="C373" s="22" t="s">
        <v>12</v>
      </c>
      <c r="D373" s="109" t="s">
        <v>53</v>
      </c>
      <c r="E373" s="88" t="s">
        <v>1334</v>
      </c>
      <c r="F373" s="77" t="s">
        <v>739</v>
      </c>
      <c r="G373" s="71" t="s">
        <v>432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https://github.com/uberboutique/whataform-repo/raw/main/pictures/B0062.jpg</v>
      </c>
      <c r="L373" s="21"/>
      <c r="M373" s="19">
        <f t="shared" si="56"/>
        <v>9</v>
      </c>
      <c r="N373" s="20"/>
      <c r="O373" s="119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654</v>
      </c>
      <c r="B374" s="95"/>
      <c r="C374" s="22" t="s">
        <v>12</v>
      </c>
      <c r="D374" s="109" t="s">
        <v>53</v>
      </c>
      <c r="E374" s="83" t="s">
        <v>1334</v>
      </c>
      <c r="F374" s="77" t="s">
        <v>742</v>
      </c>
      <c r="G374" s="71" t="s">
        <v>432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https://github.com/uberboutique/whataform-repo/raw/main/pictures/B0063.jpg</v>
      </c>
      <c r="L374" s="21"/>
      <c r="M374" s="19">
        <f t="shared" si="56"/>
        <v>9</v>
      </c>
      <c r="N374" s="20"/>
      <c r="O374" s="117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655</v>
      </c>
      <c r="B375" s="95"/>
      <c r="C375" s="22" t="s">
        <v>12</v>
      </c>
      <c r="D375" s="109" t="s">
        <v>195</v>
      </c>
      <c r="E375" s="88" t="s">
        <v>1336</v>
      </c>
      <c r="F375" s="77" t="s">
        <v>758</v>
      </c>
      <c r="G375" s="71" t="s">
        <v>432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https://github.com/uberboutique/whataform-repo/raw/main/pictures/A0016.jpg</v>
      </c>
      <c r="L375" s="21"/>
      <c r="M375" s="19">
        <f t="shared" si="56"/>
        <v>18</v>
      </c>
      <c r="N375" s="20"/>
      <c r="O375" s="119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656</v>
      </c>
      <c r="B376" s="95"/>
      <c r="C376" s="22" t="s">
        <v>12</v>
      </c>
      <c r="D376" s="109" t="s">
        <v>195</v>
      </c>
      <c r="E376" s="83" t="s">
        <v>1335</v>
      </c>
      <c r="F376" s="77" t="s">
        <v>758</v>
      </c>
      <c r="G376" s="71" t="s">
        <v>432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https://github.com/uberboutique/whataform-repo/raw/main/pictures/A0017.jpg</v>
      </c>
      <c r="L376" s="21"/>
      <c r="M376" s="19">
        <f t="shared" si="56"/>
        <v>18</v>
      </c>
      <c r="N376" s="20"/>
      <c r="O376" s="117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657</v>
      </c>
      <c r="B377" s="95"/>
      <c r="C377" s="22" t="s">
        <v>12</v>
      </c>
      <c r="D377" s="109" t="s">
        <v>970</v>
      </c>
      <c r="E377" s="88" t="s">
        <v>753</v>
      </c>
      <c r="F377" s="77" t="s">
        <v>744</v>
      </c>
      <c r="G377" s="71" t="s">
        <v>432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https://github.com/uberboutique/whataform-repo/raw/main/pictures/P0023.jpg</v>
      </c>
      <c r="L377" s="21"/>
      <c r="M377" s="19">
        <f t="shared" si="56"/>
        <v>19</v>
      </c>
      <c r="N377" s="20"/>
      <c r="O377" s="119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658</v>
      </c>
      <c r="B378" s="95"/>
      <c r="C378" s="22" t="s">
        <v>12</v>
      </c>
      <c r="D378" s="109" t="s">
        <v>970</v>
      </c>
      <c r="E378" s="83" t="s">
        <v>753</v>
      </c>
      <c r="F378" s="77" t="s">
        <v>742</v>
      </c>
      <c r="G378" s="71" t="s">
        <v>432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7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659</v>
      </c>
      <c r="B379" s="95"/>
      <c r="C379" s="22" t="s">
        <v>12</v>
      </c>
      <c r="D379" s="109" t="s">
        <v>419</v>
      </c>
      <c r="E379" s="88" t="s">
        <v>754</v>
      </c>
      <c r="F379" s="77" t="s">
        <v>745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https://github.com/uberboutique/whataform-repo/raw/main/pictures/T0036.jpg</v>
      </c>
      <c r="L379" s="21"/>
      <c r="M379" s="19">
        <f t="shared" si="56"/>
        <v>19</v>
      </c>
      <c r="N379" s="20"/>
      <c r="O379" s="119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660</v>
      </c>
      <c r="B380" s="95"/>
      <c r="C380" s="22" t="s">
        <v>12</v>
      </c>
      <c r="D380" s="109" t="s">
        <v>419</v>
      </c>
      <c r="E380" s="83" t="s">
        <v>755</v>
      </c>
      <c r="F380" s="77" t="s">
        <v>745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https://github.com/uberboutique/whataform-repo/raw/main/pictures/T0037.jpg</v>
      </c>
      <c r="L380" s="21"/>
      <c r="M380" s="19">
        <f t="shared" si="56"/>
        <v>19</v>
      </c>
      <c r="N380" s="20"/>
      <c r="O380" s="117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661</v>
      </c>
      <c r="B381" s="95"/>
      <c r="C381" s="22" t="s">
        <v>12</v>
      </c>
      <c r="D381" s="109" t="s">
        <v>419</v>
      </c>
      <c r="E381" s="88" t="s">
        <v>756</v>
      </c>
      <c r="F381" s="77" t="s">
        <v>742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https://github.com/uberboutique/whataform-repo/raw/main/pictures/T0038.jpg</v>
      </c>
      <c r="L381" s="21"/>
      <c r="M381" s="19">
        <f t="shared" si="56"/>
        <v>15</v>
      </c>
      <c r="N381" s="20"/>
      <c r="O381" s="119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662</v>
      </c>
      <c r="B382" s="95"/>
      <c r="C382" s="22" t="s">
        <v>12</v>
      </c>
      <c r="D382" s="109" t="s">
        <v>969</v>
      </c>
      <c r="E382" s="83" t="s">
        <v>757</v>
      </c>
      <c r="F382" s="77" t="s">
        <v>739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https://github.com/uberboutique/whataform-repo/raw/main/pictures/P0025.jpg</v>
      </c>
      <c r="L382" s="21"/>
      <c r="M382" s="19">
        <f t="shared" si="56"/>
        <v>19</v>
      </c>
      <c r="N382" s="20"/>
      <c r="O382" s="117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663</v>
      </c>
      <c r="B383" s="95"/>
      <c r="C383" s="22" t="s">
        <v>12</v>
      </c>
      <c r="D383" s="109" t="s">
        <v>51</v>
      </c>
      <c r="E383" s="88" t="s">
        <v>1337</v>
      </c>
      <c r="F383" s="77" t="s">
        <v>744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https://github.com/uberboutique/whataform-repo/raw/main/pictures/V01230.jpg</v>
      </c>
      <c r="L383" s="21"/>
      <c r="M383" s="19">
        <f t="shared" si="56"/>
        <v>15</v>
      </c>
      <c r="N383" s="20"/>
      <c r="O383" s="119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531</v>
      </c>
      <c r="B384" s="95"/>
      <c r="C384" s="22" t="s">
        <v>12</v>
      </c>
      <c r="D384" s="109" t="s">
        <v>419</v>
      </c>
      <c r="E384" s="83" t="s">
        <v>856</v>
      </c>
      <c r="F384" s="77" t="s">
        <v>745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https://github.com/uberboutique/whataform-repo/raw/main/pictures/T0039.jpg</v>
      </c>
      <c r="L384" s="21"/>
      <c r="M384" s="19">
        <f t="shared" si="56"/>
        <v>20</v>
      </c>
      <c r="N384" s="20"/>
      <c r="O384" s="117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532</v>
      </c>
      <c r="B385" s="95"/>
      <c r="C385" s="22" t="s">
        <v>12</v>
      </c>
      <c r="D385" s="109" t="s">
        <v>419</v>
      </c>
      <c r="E385" s="88" t="s">
        <v>857</v>
      </c>
      <c r="F385" s="77" t="s">
        <v>742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https://github.com/uberboutique/whataform-repo/raw/main/pictures/T0040.jpg</v>
      </c>
      <c r="L385" s="21"/>
      <c r="M385" s="19">
        <f t="shared" si="56"/>
        <v>15</v>
      </c>
      <c r="N385" s="20"/>
      <c r="O385" s="119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664</v>
      </c>
      <c r="B386" s="95"/>
      <c r="C386" s="22" t="s">
        <v>12</v>
      </c>
      <c r="D386" s="109" t="s">
        <v>419</v>
      </c>
      <c r="E386" s="83" t="s">
        <v>858</v>
      </c>
      <c r="F386" s="77" t="s">
        <v>739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https://github.com/uberboutique/whataform-repo/raw/main/pictures/T0041.jpg</v>
      </c>
      <c r="L386" s="21"/>
      <c r="M386" s="19">
        <f t="shared" si="56"/>
        <v>15</v>
      </c>
      <c r="N386" s="20"/>
      <c r="O386" s="117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665</v>
      </c>
      <c r="B387" s="95"/>
      <c r="C387" s="22" t="s">
        <v>12</v>
      </c>
      <c r="D387" s="109" t="s">
        <v>51</v>
      </c>
      <c r="E387" s="88" t="s">
        <v>859</v>
      </c>
      <c r="F387" s="77" t="s">
        <v>745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https://github.com/uberboutique/whataform-repo/raw/main/pictures/V00140.jpg</v>
      </c>
      <c r="L387" s="21"/>
      <c r="M387" s="19">
        <f t="shared" si="56"/>
        <v>12</v>
      </c>
      <c r="N387" s="20"/>
      <c r="O387" s="119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666</v>
      </c>
      <c r="B388" s="95"/>
      <c r="C388" s="22" t="s">
        <v>12</v>
      </c>
      <c r="D388" s="109" t="s">
        <v>53</v>
      </c>
      <c r="E388" s="83" t="s">
        <v>860</v>
      </c>
      <c r="F388" s="77" t="s">
        <v>742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https://github.com/uberboutique/whataform-repo/raw/main/pictures/B00059.jpg</v>
      </c>
      <c r="L388" s="21"/>
      <c r="M388" s="19">
        <f t="shared" si="56"/>
        <v>9</v>
      </c>
      <c r="N388" s="20"/>
      <c r="O388" s="117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667</v>
      </c>
      <c r="B389" s="95"/>
      <c r="C389" s="22" t="s">
        <v>12</v>
      </c>
      <c r="D389" s="109" t="s">
        <v>53</v>
      </c>
      <c r="E389" s="88" t="s">
        <v>861</v>
      </c>
      <c r="F389" s="77" t="s">
        <v>740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https://github.com/uberboutique/whataform-repo/raw/main/pictures/B00060.jpg</v>
      </c>
      <c r="L389" s="21"/>
      <c r="M389" s="19">
        <f t="shared" si="56"/>
        <v>12</v>
      </c>
      <c r="N389" s="20"/>
      <c r="O389" s="119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668</v>
      </c>
      <c r="B390" s="95"/>
      <c r="C390" s="22" t="s">
        <v>12</v>
      </c>
      <c r="D390" s="109" t="s">
        <v>53</v>
      </c>
      <c r="E390" s="83" t="s">
        <v>862</v>
      </c>
      <c r="F390" s="77" t="s">
        <v>742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https://github.com/uberboutique/whataform-repo/raw/main/pictures/B00061.jpg</v>
      </c>
      <c r="L390" s="21"/>
      <c r="M390" s="19">
        <f t="shared" ref="M390:M453" si="63">Z390</f>
        <v>12</v>
      </c>
      <c r="N390" s="20"/>
      <c r="O390" s="117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669</v>
      </c>
      <c r="B391" s="95"/>
      <c r="C391" s="22" t="s">
        <v>12</v>
      </c>
      <c r="D391" s="109" t="s">
        <v>53</v>
      </c>
      <c r="E391" s="88" t="s">
        <v>863</v>
      </c>
      <c r="F391" s="77" t="s">
        <v>742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https://github.com/uberboutique/whataform-repo/raw/main/pictures/B00062.jpg</v>
      </c>
      <c r="L391" s="21"/>
      <c r="M391" s="19">
        <f t="shared" si="63"/>
        <v>12</v>
      </c>
      <c r="N391" s="20"/>
      <c r="O391" s="119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670</v>
      </c>
      <c r="B392" s="95"/>
      <c r="C392" s="22" t="s">
        <v>12</v>
      </c>
      <c r="D392" s="109" t="s">
        <v>419</v>
      </c>
      <c r="E392" s="83" t="s">
        <v>864</v>
      </c>
      <c r="F392" s="77" t="s">
        <v>739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https://github.com/uberboutique/whataform-repo/raw/main/pictures/T0042.jpg</v>
      </c>
      <c r="L392" s="21"/>
      <c r="M392" s="19">
        <f t="shared" si="63"/>
        <v>15</v>
      </c>
      <c r="N392" s="20"/>
      <c r="O392" s="117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671</v>
      </c>
      <c r="B393" s="95"/>
      <c r="C393" s="22" t="s">
        <v>12</v>
      </c>
      <c r="D393" s="109" t="s">
        <v>419</v>
      </c>
      <c r="E393" s="88" t="s">
        <v>865</v>
      </c>
      <c r="F393" s="77" t="s">
        <v>745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https://github.com/uberboutique/whataform-repo/raw/main/pictures/T0043.jpg</v>
      </c>
      <c r="L393" s="21"/>
      <c r="M393" s="19">
        <f t="shared" si="63"/>
        <v>17</v>
      </c>
      <c r="N393" s="20"/>
      <c r="O393" s="119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672</v>
      </c>
      <c r="B394" s="95"/>
      <c r="C394" s="22" t="s">
        <v>12</v>
      </c>
      <c r="D394" s="109" t="s">
        <v>419</v>
      </c>
      <c r="E394" s="83" t="s">
        <v>866</v>
      </c>
      <c r="F394" s="77" t="s">
        <v>742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https://github.com/uberboutique/whataform-repo/raw/main/pictures/T0044.jpg</v>
      </c>
      <c r="L394" s="21"/>
      <c r="M394" s="19">
        <f t="shared" si="63"/>
        <v>18</v>
      </c>
      <c r="N394" s="20"/>
      <c r="O394" s="117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673</v>
      </c>
      <c r="B395" s="95"/>
      <c r="C395" s="22" t="s">
        <v>12</v>
      </c>
      <c r="D395" s="109" t="s">
        <v>51</v>
      </c>
      <c r="E395" s="88" t="s">
        <v>867</v>
      </c>
      <c r="F395" s="77" t="s">
        <v>739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https://github.com/uberboutique/whataform-repo/raw/main/pictures/V00100.jpg</v>
      </c>
      <c r="L395" s="21"/>
      <c r="M395" s="19">
        <f t="shared" si="63"/>
        <v>15</v>
      </c>
      <c r="N395" s="20"/>
      <c r="O395" s="119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674</v>
      </c>
      <c r="B396" s="95"/>
      <c r="C396" s="22" t="s">
        <v>12</v>
      </c>
      <c r="D396" s="109" t="s">
        <v>211</v>
      </c>
      <c r="E396" s="83" t="s">
        <v>675</v>
      </c>
      <c r="F396" s="77"/>
      <c r="G396" s="71" t="s">
        <v>167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https://github.com/uberboutique/whataform-repo/raw/main/pictures/BE0006.jpg</v>
      </c>
      <c r="L396" s="21"/>
      <c r="M396" s="19">
        <f t="shared" si="63"/>
        <v>7</v>
      </c>
      <c r="N396" s="20"/>
      <c r="O396" s="117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676</v>
      </c>
      <c r="B397" s="95"/>
      <c r="C397" s="22" t="s">
        <v>12</v>
      </c>
      <c r="D397" s="109" t="s">
        <v>51</v>
      </c>
      <c r="E397" s="88" t="s">
        <v>868</v>
      </c>
      <c r="F397" s="77" t="s">
        <v>739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https://github.com/uberboutique/whataform-repo/raw/main/pictures/V00101.jpg</v>
      </c>
      <c r="L397" s="21"/>
      <c r="M397" s="19">
        <f t="shared" si="63"/>
        <v>40</v>
      </c>
      <c r="N397" s="20"/>
      <c r="O397" s="119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677</v>
      </c>
      <c r="B398" s="95"/>
      <c r="C398" s="22" t="s">
        <v>12</v>
      </c>
      <c r="D398" s="109" t="s">
        <v>53</v>
      </c>
      <c r="E398" s="83" t="s">
        <v>869</v>
      </c>
      <c r="F398" s="77" t="s">
        <v>742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https://github.com/uberboutique/whataform-repo/raw/main/pictures/B0064.jpg</v>
      </c>
      <c r="L398" s="21"/>
      <c r="M398" s="19">
        <f t="shared" si="63"/>
        <v>10</v>
      </c>
      <c r="N398" s="20"/>
      <c r="O398" s="117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678</v>
      </c>
      <c r="B399" s="95"/>
      <c r="C399" s="22" t="s">
        <v>12</v>
      </c>
      <c r="D399" s="109" t="s">
        <v>968</v>
      </c>
      <c r="E399" s="88" t="s">
        <v>870</v>
      </c>
      <c r="F399" s="77" t="s">
        <v>742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https://github.com/uberboutique/whataform-repo/raw/main/pictures/T0045.jpg</v>
      </c>
      <c r="L399" s="21"/>
      <c r="M399" s="19">
        <f t="shared" si="63"/>
        <v>10</v>
      </c>
      <c r="N399" s="20"/>
      <c r="O399" s="119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679</v>
      </c>
      <c r="B400" s="95"/>
      <c r="C400" s="22" t="s">
        <v>12</v>
      </c>
      <c r="D400" s="109" t="s">
        <v>53</v>
      </c>
      <c r="E400" s="83" t="s">
        <v>871</v>
      </c>
      <c r="F400" s="77" t="s">
        <v>745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https://github.com/uberboutique/whataform-repo/raw/main/pictures/B0065.jpg</v>
      </c>
      <c r="L400" s="21"/>
      <c r="M400" s="19">
        <f t="shared" si="63"/>
        <v>9</v>
      </c>
      <c r="N400" s="20"/>
      <c r="O400" s="117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680</v>
      </c>
      <c r="B401" s="95"/>
      <c r="C401" s="22" t="s">
        <v>12</v>
      </c>
      <c r="D401" s="109" t="s">
        <v>53</v>
      </c>
      <c r="E401" s="88" t="s">
        <v>872</v>
      </c>
      <c r="F401" s="77" t="s">
        <v>744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https://github.com/uberboutique/whataform-repo/raw/main/pictures/B0066.jpg</v>
      </c>
      <c r="L401" s="21"/>
      <c r="M401" s="19">
        <f t="shared" si="63"/>
        <v>10</v>
      </c>
      <c r="N401" s="20"/>
      <c r="O401" s="119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681</v>
      </c>
      <c r="B402" s="95"/>
      <c r="C402" s="22" t="s">
        <v>12</v>
      </c>
      <c r="D402" s="109" t="s">
        <v>53</v>
      </c>
      <c r="E402" s="83" t="s">
        <v>872</v>
      </c>
      <c r="F402" s="77" t="s">
        <v>742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https://github.com/uberboutique/whataform-repo/raw/main/pictures/B0067.jpg</v>
      </c>
      <c r="L402" s="21"/>
      <c r="M402" s="19">
        <f t="shared" si="63"/>
        <v>10</v>
      </c>
      <c r="N402" s="20"/>
      <c r="O402" s="117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682</v>
      </c>
      <c r="B403" s="95"/>
      <c r="C403" s="22" t="s">
        <v>12</v>
      </c>
      <c r="D403" s="109" t="s">
        <v>939</v>
      </c>
      <c r="E403" s="88" t="s">
        <v>873</v>
      </c>
      <c r="F403" s="77" t="s">
        <v>745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https://github.com/uberboutique/whataform-repo/raw/main/pictures/P0026.jpg</v>
      </c>
      <c r="L403" s="21"/>
      <c r="M403" s="19">
        <f t="shared" si="63"/>
        <v>10</v>
      </c>
      <c r="N403" s="20"/>
      <c r="O403" s="119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683</v>
      </c>
      <c r="B404" s="95"/>
      <c r="C404" s="22" t="s">
        <v>12</v>
      </c>
      <c r="D404" s="109" t="s">
        <v>968</v>
      </c>
      <c r="E404" s="83" t="s">
        <v>874</v>
      </c>
      <c r="F404" s="77" t="s">
        <v>744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https://github.com/uberboutique/whataform-repo/raw/main/pictures/T0046.jpg</v>
      </c>
      <c r="L404" s="21"/>
      <c r="M404" s="19">
        <f t="shared" si="63"/>
        <v>30</v>
      </c>
      <c r="N404" s="20"/>
      <c r="O404" s="117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684</v>
      </c>
      <c r="B405" s="95"/>
      <c r="C405" s="22" t="s">
        <v>12</v>
      </c>
      <c r="D405" s="109" t="s">
        <v>51</v>
      </c>
      <c r="E405" s="88" t="s">
        <v>875</v>
      </c>
      <c r="F405" s="77" t="s">
        <v>742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https://github.com/uberboutique/whataform-repo/raw/main/pictures/V00102.jpg</v>
      </c>
      <c r="L405" s="21"/>
      <c r="M405" s="19">
        <f t="shared" si="63"/>
        <v>22</v>
      </c>
      <c r="N405" s="20"/>
      <c r="O405" s="119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686</v>
      </c>
      <c r="B406" s="95"/>
      <c r="C406" s="22" t="s">
        <v>12</v>
      </c>
      <c r="D406" s="109" t="s">
        <v>195</v>
      </c>
      <c r="E406" s="86" t="s">
        <v>685</v>
      </c>
      <c r="F406" s="77" t="s">
        <v>745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-</v>
      </c>
      <c r="L406" s="21"/>
      <c r="M406" s="19">
        <f t="shared" si="63"/>
        <v>10</v>
      </c>
      <c r="N406" s="20"/>
      <c r="O406" s="117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687</v>
      </c>
      <c r="B407" s="95"/>
      <c r="C407" s="22" t="s">
        <v>12</v>
      </c>
      <c r="D407" s="109" t="s">
        <v>195</v>
      </c>
      <c r="E407" s="88" t="s">
        <v>688</v>
      </c>
      <c r="F407" s="77" t="s">
        <v>745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https://github.com/uberboutique/whataform-repo/raw/main/pictures/A0019.jpg</v>
      </c>
      <c r="L407" s="21"/>
      <c r="M407" s="19">
        <f t="shared" si="63"/>
        <v>10</v>
      </c>
      <c r="N407" s="20"/>
      <c r="O407" s="119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689</v>
      </c>
      <c r="B408" s="95"/>
      <c r="C408" s="22" t="s">
        <v>12</v>
      </c>
      <c r="D408" s="109" t="s">
        <v>51</v>
      </c>
      <c r="E408" s="83" t="s">
        <v>887</v>
      </c>
      <c r="F408" s="77" t="s">
        <v>742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https://github.com/uberboutique/whataform-repo/raw/main/pictures/V00103.jpg</v>
      </c>
      <c r="L408" s="21"/>
      <c r="M408" s="19">
        <f t="shared" si="63"/>
        <v>15</v>
      </c>
      <c r="N408" s="20"/>
      <c r="O408" s="117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690</v>
      </c>
      <c r="B409" s="95"/>
      <c r="C409" s="22" t="s">
        <v>12</v>
      </c>
      <c r="D409" s="109" t="s">
        <v>51</v>
      </c>
      <c r="E409" s="88" t="s">
        <v>887</v>
      </c>
      <c r="F409" s="77" t="s">
        <v>744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https://github.com/uberboutique/whataform-repo/raw/main/pictures/V00104.jpg</v>
      </c>
      <c r="L409" s="21"/>
      <c r="M409" s="19">
        <f t="shared" si="63"/>
        <v>15</v>
      </c>
      <c r="N409" s="20"/>
      <c r="O409" s="119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691</v>
      </c>
      <c r="B410" s="95"/>
      <c r="C410" s="22" t="s">
        <v>12</v>
      </c>
      <c r="D410" s="109" t="s">
        <v>419</v>
      </c>
      <c r="E410" s="83" t="s">
        <v>886</v>
      </c>
      <c r="F410" s="77" t="s">
        <v>742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https://github.com/uberboutique/whataform-repo/raw/main/pictures/B0068.jpg</v>
      </c>
      <c r="L410" s="21"/>
      <c r="M410" s="19">
        <f t="shared" si="63"/>
        <v>20</v>
      </c>
      <c r="N410" s="20"/>
      <c r="O410" s="117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692</v>
      </c>
      <c r="B411" s="95"/>
      <c r="C411" s="22" t="s">
        <v>12</v>
      </c>
      <c r="D411" s="109" t="s">
        <v>419</v>
      </c>
      <c r="E411" s="88" t="s">
        <v>886</v>
      </c>
      <c r="F411" s="77" t="s">
        <v>744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https://github.com/uberboutique/whataform-repo/raw/main/pictures/B0069.jpg</v>
      </c>
      <c r="L411" s="21"/>
      <c r="M411" s="19">
        <f t="shared" si="63"/>
        <v>20</v>
      </c>
      <c r="N411" s="20"/>
      <c r="O411" s="119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693</v>
      </c>
      <c r="B412" s="95"/>
      <c r="C412" s="22" t="s">
        <v>12</v>
      </c>
      <c r="D412" s="109" t="s">
        <v>51</v>
      </c>
      <c r="E412" s="83" t="s">
        <v>877</v>
      </c>
      <c r="F412" s="77" t="s">
        <v>744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https://github.com/uberboutique/whataform-repo/raw/main/pictures/V0138.jpg</v>
      </c>
      <c r="L412" s="21"/>
      <c r="M412" s="19">
        <f t="shared" si="63"/>
        <v>18</v>
      </c>
      <c r="N412" s="20"/>
      <c r="O412" s="117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694</v>
      </c>
      <c r="B413" s="95"/>
      <c r="C413" s="22" t="s">
        <v>12</v>
      </c>
      <c r="D413" s="109" t="s">
        <v>419</v>
      </c>
      <c r="E413" s="88" t="s">
        <v>876</v>
      </c>
      <c r="F413" s="77" t="s">
        <v>745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https://github.com/uberboutique/whataform-repo/raw/main/pictures/B0079.jpg</v>
      </c>
      <c r="L413" s="21"/>
      <c r="M413" s="19">
        <f t="shared" si="63"/>
        <v>16</v>
      </c>
      <c r="N413" s="20"/>
      <c r="O413" s="119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695</v>
      </c>
      <c r="B414" s="95"/>
      <c r="C414" s="22" t="s">
        <v>12</v>
      </c>
      <c r="D414" s="109" t="s">
        <v>218</v>
      </c>
      <c r="E414" s="83" t="s">
        <v>878</v>
      </c>
      <c r="F414" s="77" t="s">
        <v>761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https://github.com/uberboutique/whataform-repo/raw/main/pictures/CA0017.jpg</v>
      </c>
      <c r="L414" s="21"/>
      <c r="M414" s="19">
        <f t="shared" si="63"/>
        <v>40</v>
      </c>
      <c r="N414" s="20"/>
      <c r="O414" s="117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696</v>
      </c>
      <c r="B415" s="95"/>
      <c r="C415" s="22" t="s">
        <v>12</v>
      </c>
      <c r="D415" s="109" t="s">
        <v>55</v>
      </c>
      <c r="E415" s="88" t="s">
        <v>885</v>
      </c>
      <c r="F415" s="77" t="s">
        <v>742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https://github.com/uberboutique/whataform-repo/raw/main/pictures/J0006.jpg</v>
      </c>
      <c r="L415" s="21"/>
      <c r="M415" s="19">
        <f t="shared" si="63"/>
        <v>30</v>
      </c>
      <c r="N415" s="20"/>
      <c r="O415" s="119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697</v>
      </c>
      <c r="B416" s="95"/>
      <c r="C416" s="22" t="s">
        <v>12</v>
      </c>
      <c r="D416" s="109" t="s">
        <v>420</v>
      </c>
      <c r="E416" s="83" t="s">
        <v>884</v>
      </c>
      <c r="F416" s="77" t="s">
        <v>760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https://github.com/uberboutique/whataform-repo/raw/main/pictures/H0005.jpg</v>
      </c>
      <c r="L416" s="21"/>
      <c r="M416" s="19">
        <f t="shared" si="63"/>
        <v>45</v>
      </c>
      <c r="N416" s="20"/>
      <c r="O416" s="117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698</v>
      </c>
      <c r="B417" s="95"/>
      <c r="C417" s="22" t="s">
        <v>12</v>
      </c>
      <c r="D417" s="109" t="s">
        <v>218</v>
      </c>
      <c r="E417" s="88" t="s">
        <v>883</v>
      </c>
      <c r="F417" s="77" t="s">
        <v>761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https://github.com/uberboutique/whataform-repo/raw/main/pictures/CA0018.jpg</v>
      </c>
      <c r="L417" s="21"/>
      <c r="M417" s="19">
        <f t="shared" si="63"/>
        <v>35</v>
      </c>
      <c r="N417" s="20"/>
      <c r="O417" s="119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699</v>
      </c>
      <c r="B418" s="95"/>
      <c r="C418" s="22" t="s">
        <v>12</v>
      </c>
      <c r="D418" s="109" t="s">
        <v>256</v>
      </c>
      <c r="E418" s="83" t="s">
        <v>700</v>
      </c>
      <c r="F418" s="77" t="s">
        <v>745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https://github.com/uberboutique/whataform-repo/raw/main/pictures/L0002.jpg</v>
      </c>
      <c r="L418" s="21"/>
      <c r="M418" s="19">
        <f t="shared" si="63"/>
        <v>8</v>
      </c>
      <c r="N418" s="20"/>
      <c r="O418" s="117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701</v>
      </c>
      <c r="B419" s="95"/>
      <c r="C419" s="22" t="s">
        <v>12</v>
      </c>
      <c r="D419" s="109" t="s">
        <v>256</v>
      </c>
      <c r="E419" s="88" t="s">
        <v>702</v>
      </c>
      <c r="F419" s="77" t="s">
        <v>758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https://github.com/uberboutique/whataform-repo/raw/main/pictures/L0003.jpg</v>
      </c>
      <c r="L419" s="21"/>
      <c r="M419" s="19">
        <f t="shared" si="63"/>
        <v>8</v>
      </c>
      <c r="N419" s="20"/>
      <c r="O419" s="119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703</v>
      </c>
      <c r="B420" s="95"/>
      <c r="C420" s="22" t="s">
        <v>12</v>
      </c>
      <c r="D420" s="109" t="s">
        <v>256</v>
      </c>
      <c r="E420" s="83" t="s">
        <v>880</v>
      </c>
      <c r="F420" s="77" t="s">
        <v>742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https://github.com/uberboutique/whataform-repo/raw/main/pictures/L0004.jpg</v>
      </c>
      <c r="L420" s="21"/>
      <c r="M420" s="19">
        <f t="shared" si="63"/>
        <v>3</v>
      </c>
      <c r="N420" s="20"/>
      <c r="O420" s="117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704</v>
      </c>
      <c r="B421" s="95"/>
      <c r="C421" s="22" t="s">
        <v>12</v>
      </c>
      <c r="D421" s="109" t="s">
        <v>211</v>
      </c>
      <c r="E421" s="88" t="s">
        <v>882</v>
      </c>
      <c r="F421" s="77" t="s">
        <v>879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https://github.com/uberboutique/whataform-repo/raw/main/pictures/BE0007.jpg</v>
      </c>
      <c r="L421" s="21"/>
      <c r="M421" s="19">
        <f t="shared" si="63"/>
        <v>15</v>
      </c>
      <c r="N421" s="20"/>
      <c r="O421" s="119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705</v>
      </c>
      <c r="B422" s="95"/>
      <c r="C422" s="22" t="s">
        <v>12</v>
      </c>
      <c r="D422" s="109" t="s">
        <v>939</v>
      </c>
      <c r="E422" s="83" t="s">
        <v>881</v>
      </c>
      <c r="F422" s="77" t="s">
        <v>739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https://github.com/uberboutique/whataform-repo/raw/main/pictures/P0027.jpg</v>
      </c>
      <c r="L422" s="21"/>
      <c r="M422" s="19">
        <f t="shared" si="63"/>
        <v>10</v>
      </c>
      <c r="N422" s="20"/>
      <c r="O422" s="117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707</v>
      </c>
      <c r="B423" s="95"/>
      <c r="C423" s="22" t="s">
        <v>12</v>
      </c>
      <c r="D423" s="109" t="s">
        <v>256</v>
      </c>
      <c r="E423" s="88" t="s">
        <v>880</v>
      </c>
      <c r="F423" s="77" t="s">
        <v>744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https://github.com/uberboutique/whataform-repo/raw/main/pictures/L0005.jpg</v>
      </c>
      <c r="L423" s="21"/>
      <c r="M423" s="19">
        <f t="shared" si="63"/>
        <v>3</v>
      </c>
      <c r="N423" s="20"/>
      <c r="O423" s="119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1158</v>
      </c>
      <c r="B424" s="95"/>
      <c r="C424" s="22" t="s">
        <v>12</v>
      </c>
      <c r="D424" s="109" t="s">
        <v>53</v>
      </c>
      <c r="E424" s="87" t="s">
        <v>1146</v>
      </c>
      <c r="F424" s="79" t="s">
        <v>742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7">
        <v>2</v>
      </c>
      <c r="P424" s="21">
        <f>SUMIFS(VENTAS[Cantidad],VENTAS[Code],INVENTARIO4[[#This Row],[Code]])</f>
        <v>0</v>
      </c>
      <c r="Q424" s="21">
        <f>INVENTARIO4[[#This Row],[Entradas]]-INVENTARIO4[[#This Row],[Salidas]]</f>
        <v>2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1155</v>
      </c>
    </row>
    <row r="425" spans="1:28" ht="14" x14ac:dyDescent="0.15">
      <c r="A425" s="23" t="s">
        <v>1159</v>
      </c>
      <c r="B425" s="95"/>
      <c r="C425" s="22" t="s">
        <v>12</v>
      </c>
      <c r="D425" s="109" t="s">
        <v>53</v>
      </c>
      <c r="E425" s="84" t="s">
        <v>1145</v>
      </c>
      <c r="F425" s="79" t="s">
        <v>739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19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1143</v>
      </c>
    </row>
    <row r="426" spans="1:28" ht="14" x14ac:dyDescent="0.15">
      <c r="A426" s="23" t="s">
        <v>1160</v>
      </c>
      <c r="B426" s="95"/>
      <c r="C426" s="22" t="s">
        <v>12</v>
      </c>
      <c r="D426" s="109" t="s">
        <v>53</v>
      </c>
      <c r="E426" s="84" t="s">
        <v>1145</v>
      </c>
      <c r="F426" s="79" t="s">
        <v>745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7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1143</v>
      </c>
    </row>
    <row r="427" spans="1:28" ht="14" x14ac:dyDescent="0.15">
      <c r="A427" s="23" t="s">
        <v>1161</v>
      </c>
      <c r="B427" s="95"/>
      <c r="C427" s="22" t="s">
        <v>12</v>
      </c>
      <c r="D427" s="109" t="s">
        <v>419</v>
      </c>
      <c r="E427" s="84" t="s">
        <v>1121</v>
      </c>
      <c r="F427" s="79" t="s">
        <v>740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-</v>
      </c>
      <c r="L427" s="21"/>
      <c r="M427" s="19">
        <f t="shared" si="63"/>
        <v>25</v>
      </c>
      <c r="N427" s="20"/>
      <c r="O427" s="117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1143</v>
      </c>
    </row>
    <row r="428" spans="1:28" ht="14" x14ac:dyDescent="0.15">
      <c r="A428" s="23" t="s">
        <v>1162</v>
      </c>
      <c r="B428" s="95"/>
      <c r="C428" s="22" t="s">
        <v>12</v>
      </c>
      <c r="D428" s="109" t="s">
        <v>419</v>
      </c>
      <c r="E428" s="84" t="s">
        <v>1121</v>
      </c>
      <c r="F428" s="79" t="s">
        <v>745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7">
        <v>2</v>
      </c>
      <c r="P428" s="21">
        <f>SUMIFS(VENTAS[Cantidad],VENTAS[Code],INVENTARIO4[[#This Row],[Code]])</f>
        <v>0</v>
      </c>
      <c r="Q428" s="21">
        <f>INVENTARIO4[[#This Row],[Entradas]]-INVENTARIO4[[#This Row],[Salidas]]</f>
        <v>2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1143</v>
      </c>
    </row>
    <row r="429" spans="1:28" ht="14" x14ac:dyDescent="0.15">
      <c r="A429" s="23" t="s">
        <v>1163</v>
      </c>
      <c r="B429" s="95"/>
      <c r="C429" s="22" t="s">
        <v>12</v>
      </c>
      <c r="D429" s="109" t="s">
        <v>419</v>
      </c>
      <c r="E429" s="84" t="s">
        <v>1121</v>
      </c>
      <c r="F429" s="79" t="s">
        <v>744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19">
        <v>2</v>
      </c>
      <c r="P429" s="21">
        <f>SUMIFS(VENTAS[Cantidad],VENTAS[Code],INVENTARIO4[[#This Row],[Code]])</f>
        <v>0</v>
      </c>
      <c r="Q429" s="21">
        <f>INVENTARIO4[[#This Row],[Entradas]]-INVENTARIO4[[#This Row],[Salidas]]</f>
        <v>2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1143</v>
      </c>
    </row>
    <row r="430" spans="1:28" ht="14" x14ac:dyDescent="0.15">
      <c r="A430" s="23" t="s">
        <v>1164</v>
      </c>
      <c r="B430" s="95"/>
      <c r="C430" s="22" t="s">
        <v>12</v>
      </c>
      <c r="D430" s="109" t="s">
        <v>51</v>
      </c>
      <c r="E430" s="84" t="s">
        <v>1122</v>
      </c>
      <c r="F430" s="80" t="s">
        <v>740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7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1143</v>
      </c>
    </row>
    <row r="431" spans="1:28" ht="14" x14ac:dyDescent="0.15">
      <c r="A431" s="23" t="s">
        <v>1165</v>
      </c>
      <c r="B431" s="95"/>
      <c r="C431" s="22" t="s">
        <v>12</v>
      </c>
      <c r="D431" s="109" t="s">
        <v>51</v>
      </c>
      <c r="E431" s="84" t="s">
        <v>1122</v>
      </c>
      <c r="F431" s="80" t="s">
        <v>745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19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1143</v>
      </c>
    </row>
    <row r="432" spans="1:28" ht="14" x14ac:dyDescent="0.15">
      <c r="A432" s="23" t="s">
        <v>1166</v>
      </c>
      <c r="B432" s="95"/>
      <c r="C432" s="22" t="s">
        <v>12</v>
      </c>
      <c r="D432" s="109" t="s">
        <v>51</v>
      </c>
      <c r="E432" s="84" t="s">
        <v>1122</v>
      </c>
      <c r="F432" s="80" t="s">
        <v>744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7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1167</v>
      </c>
      <c r="B433" s="95"/>
      <c r="C433" s="22" t="s">
        <v>12</v>
      </c>
      <c r="D433" s="109" t="s">
        <v>419</v>
      </c>
      <c r="E433" s="84" t="s">
        <v>1120</v>
      </c>
      <c r="F433" s="80" t="s">
        <v>744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19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1143</v>
      </c>
    </row>
    <row r="434" spans="1:28" ht="14" x14ac:dyDescent="0.15">
      <c r="A434" s="23" t="s">
        <v>1168</v>
      </c>
      <c r="B434" s="95"/>
      <c r="C434" s="22" t="s">
        <v>12</v>
      </c>
      <c r="D434" s="109" t="s">
        <v>419</v>
      </c>
      <c r="E434" s="84" t="s">
        <v>1120</v>
      </c>
      <c r="F434" s="80" t="s">
        <v>740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7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1143</v>
      </c>
    </row>
    <row r="435" spans="1:28" ht="14" x14ac:dyDescent="0.15">
      <c r="A435" s="23" t="s">
        <v>1169</v>
      </c>
      <c r="B435" s="95"/>
      <c r="C435" s="22" t="s">
        <v>12</v>
      </c>
      <c r="D435" s="109" t="s">
        <v>53</v>
      </c>
      <c r="E435" s="84" t="s">
        <v>1157</v>
      </c>
      <c r="F435" s="80" t="s">
        <v>742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19">
        <v>2</v>
      </c>
      <c r="P435" s="21">
        <f>SUMIFS(VENTAS[Cantidad],VENTAS[Code],INVENTARIO4[[#This Row],[Code]])</f>
        <v>0</v>
      </c>
      <c r="Q435" s="21">
        <f>INVENTARIO4[[#This Row],[Entradas]]-INVENTARIO4[[#This Row],[Salidas]]</f>
        <v>2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1155</v>
      </c>
    </row>
    <row r="436" spans="1:28" ht="14" x14ac:dyDescent="0.15">
      <c r="A436" s="23" t="s">
        <v>1170</v>
      </c>
      <c r="B436" s="95"/>
      <c r="C436" s="22" t="s">
        <v>12</v>
      </c>
      <c r="D436" s="109" t="s">
        <v>419</v>
      </c>
      <c r="E436" s="84" t="s">
        <v>1123</v>
      </c>
      <c r="F436" s="80" t="s">
        <v>744</v>
      </c>
      <c r="G436" s="71" t="s">
        <v>167</v>
      </c>
      <c r="H436" s="21"/>
      <c r="I436" s="21">
        <v>1</v>
      </c>
      <c r="J436" s="21" t="s">
        <v>14</v>
      </c>
      <c r="K436" s="21" t="s">
        <v>1124</v>
      </c>
      <c r="L436" s="21"/>
      <c r="M436" s="19">
        <f t="shared" si="63"/>
        <v>25</v>
      </c>
      <c r="N436" s="20"/>
      <c r="O436" s="117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1144</v>
      </c>
    </row>
    <row r="437" spans="1:28" ht="14" x14ac:dyDescent="0.15">
      <c r="A437" s="23" t="s">
        <v>1171</v>
      </c>
      <c r="B437" s="95"/>
      <c r="C437" s="22" t="s">
        <v>12</v>
      </c>
      <c r="D437" s="109" t="s">
        <v>419</v>
      </c>
      <c r="E437" s="112" t="s">
        <v>1125</v>
      </c>
      <c r="F437" s="80" t="s">
        <v>740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1143</v>
      </c>
    </row>
    <row r="438" spans="1:28" ht="14" x14ac:dyDescent="0.15">
      <c r="A438" s="23" t="s">
        <v>1172</v>
      </c>
      <c r="B438" s="95"/>
      <c r="C438" s="22" t="s">
        <v>12</v>
      </c>
      <c r="D438" s="109" t="s">
        <v>53</v>
      </c>
      <c r="E438" s="84" t="s">
        <v>1126</v>
      </c>
      <c r="F438" s="80" t="s">
        <v>744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7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1143</v>
      </c>
    </row>
    <row r="439" spans="1:28" ht="14" x14ac:dyDescent="0.15">
      <c r="A439" s="23" t="s">
        <v>1173</v>
      </c>
      <c r="B439" s="95"/>
      <c r="C439" s="22" t="s">
        <v>12</v>
      </c>
      <c r="D439" s="109" t="s">
        <v>53</v>
      </c>
      <c r="E439" s="84" t="s">
        <v>1339</v>
      </c>
      <c r="F439" s="80" t="s">
        <v>745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19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1143</v>
      </c>
    </row>
    <row r="440" spans="1:28" ht="14" x14ac:dyDescent="0.15">
      <c r="A440" s="23" t="s">
        <v>1174</v>
      </c>
      <c r="B440" s="95"/>
      <c r="C440" s="22" t="s">
        <v>12</v>
      </c>
      <c r="D440" s="109" t="s">
        <v>51</v>
      </c>
      <c r="E440" s="84" t="s">
        <v>1127</v>
      </c>
      <c r="F440" s="80" t="s">
        <v>744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7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1175</v>
      </c>
      <c r="B441" s="95"/>
      <c r="C441" s="22" t="s">
        <v>12</v>
      </c>
      <c r="D441" s="109" t="s">
        <v>51</v>
      </c>
      <c r="E441" s="84" t="s">
        <v>1127</v>
      </c>
      <c r="F441" s="80" t="s">
        <v>745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19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1176</v>
      </c>
      <c r="B442" s="95"/>
      <c r="C442" s="22" t="s">
        <v>12</v>
      </c>
      <c r="D442" s="109" t="s">
        <v>938</v>
      </c>
      <c r="E442" s="84" t="s">
        <v>1128</v>
      </c>
      <c r="F442" s="80" t="s">
        <v>742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7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1143</v>
      </c>
    </row>
    <row r="443" spans="1:28" ht="14" x14ac:dyDescent="0.15">
      <c r="A443" s="23" t="s">
        <v>1177</v>
      </c>
      <c r="B443" s="95"/>
      <c r="C443" s="22" t="s">
        <v>12</v>
      </c>
      <c r="D443" s="109" t="s">
        <v>938</v>
      </c>
      <c r="E443" s="84" t="s">
        <v>1128</v>
      </c>
      <c r="F443" s="80" t="s">
        <v>744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7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1178</v>
      </c>
      <c r="B444" s="95"/>
      <c r="C444" s="22" t="s">
        <v>12</v>
      </c>
      <c r="D444" s="109" t="s">
        <v>938</v>
      </c>
      <c r="E444" s="84" t="s">
        <v>1128</v>
      </c>
      <c r="F444" s="80" t="s">
        <v>745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7">
        <v>1</v>
      </c>
      <c r="P444" s="21">
        <f>SUMIFS(VENTAS[Cantidad],VENTAS[Code],INVENTARIO4[[#This Row],[Code]])</f>
        <v>1</v>
      </c>
      <c r="Q444" s="21">
        <f>INVENTARIO4[[#This Row],[Entradas]]-INVENTARIO4[[#This Row],[Salidas]]</f>
        <v>0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1143</v>
      </c>
    </row>
    <row r="445" spans="1:28" ht="14" x14ac:dyDescent="0.15">
      <c r="A445" s="48" t="s">
        <v>1179</v>
      </c>
      <c r="B445" s="95"/>
      <c r="C445" s="22" t="s">
        <v>12</v>
      </c>
      <c r="D445" s="109" t="s">
        <v>939</v>
      </c>
      <c r="E445" s="84" t="s">
        <v>1129</v>
      </c>
      <c r="F445" s="80" t="s">
        <v>739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19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1180</v>
      </c>
      <c r="B446" s="95"/>
      <c r="C446" s="22" t="s">
        <v>12</v>
      </c>
      <c r="D446" s="109" t="s">
        <v>939</v>
      </c>
      <c r="E446" s="84" t="s">
        <v>1129</v>
      </c>
      <c r="F446" s="80" t="s">
        <v>742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7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1181</v>
      </c>
      <c r="B447" s="95"/>
      <c r="C447" s="22" t="s">
        <v>12</v>
      </c>
      <c r="D447" s="109" t="s">
        <v>939</v>
      </c>
      <c r="E447" s="84" t="s">
        <v>1129</v>
      </c>
      <c r="F447" s="80" t="s">
        <v>744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19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1182</v>
      </c>
      <c r="B448" s="95"/>
      <c r="C448" s="22" t="s">
        <v>12</v>
      </c>
      <c r="D448" s="109" t="s">
        <v>939</v>
      </c>
      <c r="E448" s="84" t="s">
        <v>1129</v>
      </c>
      <c r="F448" s="79" t="s">
        <v>745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7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1183</v>
      </c>
      <c r="B449" s="95"/>
      <c r="C449" s="22" t="s">
        <v>12</v>
      </c>
      <c r="D449" s="109" t="s">
        <v>419</v>
      </c>
      <c r="E449" s="84" t="s">
        <v>1125</v>
      </c>
      <c r="F449" s="80" t="s">
        <v>742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19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1143</v>
      </c>
    </row>
    <row r="450" spans="1:28" ht="14" x14ac:dyDescent="0.15">
      <c r="A450" s="23" t="s">
        <v>1184</v>
      </c>
      <c r="B450" s="95"/>
      <c r="C450" s="22" t="s">
        <v>12</v>
      </c>
      <c r="D450" s="109" t="s">
        <v>419</v>
      </c>
      <c r="E450" s="84" t="s">
        <v>1125</v>
      </c>
      <c r="F450" s="80" t="s">
        <v>744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7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09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1189</v>
      </c>
      <c r="B452" s="95"/>
      <c r="C452" s="22" t="s">
        <v>12</v>
      </c>
      <c r="D452" s="109" t="s">
        <v>51</v>
      </c>
      <c r="E452" s="84" t="s">
        <v>1131</v>
      </c>
      <c r="F452" s="80" t="s">
        <v>740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7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1190</v>
      </c>
      <c r="B453" s="95"/>
      <c r="C453" s="22" t="s">
        <v>12</v>
      </c>
      <c r="D453" s="109" t="s">
        <v>51</v>
      </c>
      <c r="E453" s="84" t="s">
        <v>1131</v>
      </c>
      <c r="F453" s="80" t="s">
        <v>745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19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1191</v>
      </c>
      <c r="B454" s="95"/>
      <c r="C454" s="22" t="s">
        <v>12</v>
      </c>
      <c r="D454" s="109" t="s">
        <v>51</v>
      </c>
      <c r="E454" s="84" t="s">
        <v>1131</v>
      </c>
      <c r="F454" s="80" t="s">
        <v>742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7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1192</v>
      </c>
      <c r="B455" s="95"/>
      <c r="C455" s="22" t="s">
        <v>12</v>
      </c>
      <c r="D455" s="109" t="s">
        <v>51</v>
      </c>
      <c r="E455" s="84" t="s">
        <v>1131</v>
      </c>
      <c r="F455" s="80" t="s">
        <v>744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19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1193</v>
      </c>
      <c r="B456" s="95"/>
      <c r="C456" s="22" t="s">
        <v>12</v>
      </c>
      <c r="D456" s="109" t="s">
        <v>51</v>
      </c>
      <c r="E456" s="84" t="s">
        <v>1132</v>
      </c>
      <c r="F456" s="80" t="s">
        <v>744</v>
      </c>
      <c r="G456" s="71" t="s">
        <v>167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7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1016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1194</v>
      </c>
      <c r="B457" s="95"/>
      <c r="C457" s="22" t="s">
        <v>12</v>
      </c>
      <c r="D457" s="109" t="s">
        <v>53</v>
      </c>
      <c r="E457" s="84" t="s">
        <v>1140</v>
      </c>
      <c r="F457" s="80" t="s">
        <v>744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7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1195</v>
      </c>
      <c r="B458" s="95"/>
      <c r="C458" s="22" t="s">
        <v>12</v>
      </c>
      <c r="D458" s="109" t="s">
        <v>53</v>
      </c>
      <c r="E458" s="84" t="s">
        <v>1140</v>
      </c>
      <c r="F458" s="80" t="s">
        <v>742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7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1196</v>
      </c>
      <c r="B459" s="95"/>
      <c r="C459" s="22" t="s">
        <v>12</v>
      </c>
      <c r="D459" s="109" t="s">
        <v>938</v>
      </c>
      <c r="E459" s="84" t="s">
        <v>1133</v>
      </c>
      <c r="F459" s="80" t="s">
        <v>739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7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1197</v>
      </c>
      <c r="B460" s="95"/>
      <c r="C460" s="22" t="s">
        <v>12</v>
      </c>
      <c r="D460" s="109" t="s">
        <v>938</v>
      </c>
      <c r="E460" s="84" t="s">
        <v>1133</v>
      </c>
      <c r="F460" s="80" t="s">
        <v>742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7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1198</v>
      </c>
      <c r="B461" s="95"/>
      <c r="C461" s="22" t="s">
        <v>12</v>
      </c>
      <c r="D461" s="109" t="s">
        <v>938</v>
      </c>
      <c r="E461" s="84" t="s">
        <v>1133</v>
      </c>
      <c r="F461" s="80" t="s">
        <v>744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7">
        <v>1</v>
      </c>
      <c r="P461" s="21">
        <f>SUMIFS(VENTAS[Cantidad],VENTAS[Code],INVENTARIO4[[#This Row],[Code]])</f>
        <v>2</v>
      </c>
      <c r="Q461" s="21">
        <f>INVENTARIO4[[#This Row],[Entradas]]-INVENTARIO4[[#This Row],[Salidas]]</f>
        <v>-1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1143</v>
      </c>
    </row>
    <row r="462" spans="1:28" ht="28" x14ac:dyDescent="0.15">
      <c r="A462" s="23" t="s">
        <v>1353</v>
      </c>
      <c r="B462" s="95"/>
      <c r="C462" s="22" t="s">
        <v>12</v>
      </c>
      <c r="D462" s="109" t="s">
        <v>1154</v>
      </c>
      <c r="E462" s="84" t="s">
        <v>1021</v>
      </c>
      <c r="F462" s="79" t="s">
        <v>1022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7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1185</v>
      </c>
      <c r="B463" s="95"/>
      <c r="C463" s="22" t="s">
        <v>12</v>
      </c>
      <c r="D463" s="109" t="s">
        <v>419</v>
      </c>
      <c r="E463" s="84" t="s">
        <v>1025</v>
      </c>
      <c r="F463" s="80" t="s">
        <v>745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7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1144</v>
      </c>
    </row>
    <row r="464" spans="1:28" ht="14" x14ac:dyDescent="0.15">
      <c r="A464" s="23" t="s">
        <v>1199</v>
      </c>
      <c r="B464" s="95"/>
      <c r="C464" s="22" t="s">
        <v>12</v>
      </c>
      <c r="D464" s="109" t="s">
        <v>938</v>
      </c>
      <c r="E464" s="84" t="s">
        <v>1134</v>
      </c>
      <c r="F464" s="79" t="s">
        <v>739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7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1200</v>
      </c>
      <c r="B465" s="95"/>
      <c r="C465" s="22" t="s">
        <v>12</v>
      </c>
      <c r="D465" s="109" t="s">
        <v>938</v>
      </c>
      <c r="E465" s="84" t="s">
        <v>1134</v>
      </c>
      <c r="F465" s="80" t="s">
        <v>742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7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1201</v>
      </c>
      <c r="B466" s="95"/>
      <c r="C466" s="22" t="s">
        <v>12</v>
      </c>
      <c r="D466" s="109" t="s">
        <v>938</v>
      </c>
      <c r="E466" s="84" t="s">
        <v>1134</v>
      </c>
      <c r="F466" s="80" t="s">
        <v>744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7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1202</v>
      </c>
      <c r="B467" s="95"/>
      <c r="C467" s="22" t="s">
        <v>12</v>
      </c>
      <c r="D467" s="109" t="s">
        <v>938</v>
      </c>
      <c r="E467" s="84" t="s">
        <v>1134</v>
      </c>
      <c r="F467" s="80" t="s">
        <v>745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19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1203</v>
      </c>
      <c r="B468" s="95"/>
      <c r="C468" s="22" t="s">
        <v>12</v>
      </c>
      <c r="D468" s="109" t="s">
        <v>53</v>
      </c>
      <c r="E468" s="84" t="s">
        <v>1141</v>
      </c>
      <c r="F468" s="80" t="s">
        <v>745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7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1204</v>
      </c>
      <c r="B469" s="95"/>
      <c r="C469" s="22" t="s">
        <v>12</v>
      </c>
      <c r="D469" s="109" t="s">
        <v>53</v>
      </c>
      <c r="E469" s="84" t="s">
        <v>1141</v>
      </c>
      <c r="F469" s="80" t="s">
        <v>744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19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1205</v>
      </c>
      <c r="B470" s="95"/>
      <c r="C470" s="22" t="s">
        <v>12</v>
      </c>
      <c r="D470" s="109" t="s">
        <v>53</v>
      </c>
      <c r="E470" s="84" t="s">
        <v>1141</v>
      </c>
      <c r="F470" s="79" t="s">
        <v>742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7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1186</v>
      </c>
      <c r="B471" s="95"/>
      <c r="C471" s="22" t="s">
        <v>12</v>
      </c>
      <c r="D471" s="109" t="s">
        <v>419</v>
      </c>
      <c r="E471" s="84" t="s">
        <v>1135</v>
      </c>
      <c r="F471" s="80" t="s">
        <v>742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7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1187</v>
      </c>
      <c r="B472" s="95"/>
      <c r="C472" s="22" t="s">
        <v>12</v>
      </c>
      <c r="D472" s="109" t="s">
        <v>419</v>
      </c>
      <c r="E472" s="84" t="s">
        <v>1135</v>
      </c>
      <c r="F472" s="60" t="s">
        <v>745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7">
        <v>2</v>
      </c>
      <c r="P472" s="21">
        <f>SUMIFS(VENTAS[Cantidad],VENTAS[Code],INVENTARIO4[[#This Row],[Code]])</f>
        <v>0</v>
      </c>
      <c r="Q472" s="21">
        <f>INVENTARIO4[[#This Row],[Entradas]]-INVENTARIO4[[#This Row],[Salidas]]</f>
        <v>2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1354</v>
      </c>
      <c r="B473" s="95"/>
      <c r="C473" s="22" t="s">
        <v>12</v>
      </c>
      <c r="D473" s="109" t="s">
        <v>1154</v>
      </c>
      <c r="E473" s="6" t="s">
        <v>1136</v>
      </c>
      <c r="F473" s="56" t="s">
        <v>1022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19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1130</v>
      </c>
    </row>
    <row r="474" spans="1:28" ht="14" x14ac:dyDescent="0.15">
      <c r="A474" s="23" t="s">
        <v>1206</v>
      </c>
      <c r="B474" s="95"/>
      <c r="C474" s="22" t="s">
        <v>12</v>
      </c>
      <c r="D474" s="109" t="s">
        <v>53</v>
      </c>
      <c r="E474" s="6" t="s">
        <v>1137</v>
      </c>
      <c r="F474" s="60" t="s">
        <v>745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7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1207</v>
      </c>
      <c r="B475" s="95"/>
      <c r="C475" s="22" t="s">
        <v>12</v>
      </c>
      <c r="D475" s="109" t="s">
        <v>53</v>
      </c>
      <c r="E475" s="6" t="s">
        <v>1137</v>
      </c>
      <c r="F475" s="60" t="s">
        <v>744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7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1208</v>
      </c>
      <c r="B476" s="95"/>
      <c r="C476" s="22" t="s">
        <v>12</v>
      </c>
      <c r="D476" s="109" t="s">
        <v>53</v>
      </c>
      <c r="E476" s="6" t="s">
        <v>1137</v>
      </c>
      <c r="F476" s="60" t="s">
        <v>742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7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1209</v>
      </c>
      <c r="B477" s="95"/>
      <c r="C477" s="22" t="s">
        <v>12</v>
      </c>
      <c r="D477" s="109" t="s">
        <v>51</v>
      </c>
      <c r="E477" s="6" t="s">
        <v>1138</v>
      </c>
      <c r="F477" s="60" t="s">
        <v>742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19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1143</v>
      </c>
    </row>
    <row r="478" spans="1:28" ht="14" x14ac:dyDescent="0.15">
      <c r="A478" s="23" t="s">
        <v>1210</v>
      </c>
      <c r="B478" s="95"/>
      <c r="C478" s="22" t="s">
        <v>12</v>
      </c>
      <c r="D478" s="109" t="s">
        <v>51</v>
      </c>
      <c r="E478" s="6" t="s">
        <v>1138</v>
      </c>
      <c r="F478" s="60" t="s">
        <v>744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7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1143</v>
      </c>
    </row>
    <row r="479" spans="1:28" ht="14" x14ac:dyDescent="0.15">
      <c r="A479" s="23" t="s">
        <v>1211</v>
      </c>
      <c r="B479" s="95"/>
      <c r="C479" s="22" t="s">
        <v>12</v>
      </c>
      <c r="D479" s="109" t="s">
        <v>51</v>
      </c>
      <c r="E479" s="6" t="s">
        <v>1138</v>
      </c>
      <c r="F479" s="60" t="s">
        <v>745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19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1143</v>
      </c>
    </row>
    <row r="480" spans="1:28" ht="14" x14ac:dyDescent="0.15">
      <c r="A480" s="23" t="s">
        <v>1235</v>
      </c>
      <c r="B480" s="95"/>
      <c r="C480" s="22" t="s">
        <v>12</v>
      </c>
      <c r="D480" s="109" t="s">
        <v>53</v>
      </c>
      <c r="E480" s="6" t="s">
        <v>1142</v>
      </c>
      <c r="F480" s="60" t="s">
        <v>745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7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1143</v>
      </c>
    </row>
    <row r="481" spans="1:28" ht="14" x14ac:dyDescent="0.15">
      <c r="A481" s="23" t="s">
        <v>1234</v>
      </c>
      <c r="B481" s="95"/>
      <c r="C481" s="22" t="s">
        <v>12</v>
      </c>
      <c r="D481" s="109" t="s">
        <v>53</v>
      </c>
      <c r="E481" s="6" t="s">
        <v>1142</v>
      </c>
      <c r="F481" s="60" t="s">
        <v>744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7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1233</v>
      </c>
      <c r="B482" s="95"/>
      <c r="C482" s="22" t="s">
        <v>12</v>
      </c>
      <c r="D482" s="109" t="s">
        <v>53</v>
      </c>
      <c r="E482" s="6" t="s">
        <v>1142</v>
      </c>
      <c r="F482" s="60" t="s">
        <v>742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7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1212</v>
      </c>
      <c r="B483" s="95"/>
      <c r="C483" s="22" t="s">
        <v>12</v>
      </c>
      <c r="D483" s="109" t="s">
        <v>51</v>
      </c>
      <c r="E483" s="6" t="s">
        <v>1139</v>
      </c>
      <c r="F483" s="60" t="s">
        <v>1091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19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1143</v>
      </c>
    </row>
    <row r="484" spans="1:28" ht="14" x14ac:dyDescent="0.15">
      <c r="A484" s="23" t="s">
        <v>1232</v>
      </c>
      <c r="B484" s="95"/>
      <c r="C484" s="22" t="s">
        <v>12</v>
      </c>
      <c r="D484" s="109" t="s">
        <v>53</v>
      </c>
      <c r="E484" s="6" t="s">
        <v>1147</v>
      </c>
      <c r="F484" s="60" t="s">
        <v>742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7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1143</v>
      </c>
    </row>
    <row r="485" spans="1:28" ht="14" x14ac:dyDescent="0.15">
      <c r="A485" s="23" t="s">
        <v>1231</v>
      </c>
      <c r="B485" s="95"/>
      <c r="C485" s="22" t="s">
        <v>12</v>
      </c>
      <c r="D485" s="109" t="s">
        <v>53</v>
      </c>
      <c r="E485" s="6" t="s">
        <v>1147</v>
      </c>
      <c r="F485" s="60" t="s">
        <v>744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19">
        <v>2</v>
      </c>
      <c r="P485" s="21">
        <f>SUMIFS(VENTAS[Cantidad],VENTAS[Code],INVENTARIO4[[#This Row],[Code]])</f>
        <v>0</v>
      </c>
      <c r="Q485" s="21">
        <f>INVENTARIO4[[#This Row],[Entradas]]-INVENTARIO4[[#This Row],[Salidas]]</f>
        <v>2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1143</v>
      </c>
    </row>
    <row r="486" spans="1:28" ht="14" x14ac:dyDescent="0.15">
      <c r="A486" s="23" t="s">
        <v>1230</v>
      </c>
      <c r="B486" s="95"/>
      <c r="C486" s="22" t="s">
        <v>12</v>
      </c>
      <c r="D486" s="109" t="s">
        <v>53</v>
      </c>
      <c r="E486" s="6" t="s">
        <v>1147</v>
      </c>
      <c r="F486" s="60" t="s">
        <v>745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7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1143</v>
      </c>
    </row>
    <row r="487" spans="1:28" ht="14" x14ac:dyDescent="0.15">
      <c r="A487" s="23" t="s">
        <v>1213</v>
      </c>
      <c r="B487" s="95"/>
      <c r="C487" s="22" t="s">
        <v>12</v>
      </c>
      <c r="D487" s="109" t="s">
        <v>51</v>
      </c>
      <c r="E487" s="6" t="s">
        <v>1148</v>
      </c>
      <c r="F487" s="60" t="s">
        <v>742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19">
        <v>2</v>
      </c>
      <c r="P487" s="21">
        <f>SUMIFS(VENTAS[Cantidad],VENTAS[Code],INVENTARIO4[[#This Row],[Code]])</f>
        <v>0</v>
      </c>
      <c r="Q487" s="21">
        <f>INVENTARIO4[[#This Row],[Entradas]]-INVENTARIO4[[#This Row],[Salidas]]</f>
        <v>2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1143</v>
      </c>
    </row>
    <row r="488" spans="1:28" ht="14" x14ac:dyDescent="0.15">
      <c r="A488" s="23" t="s">
        <v>1214</v>
      </c>
      <c r="B488" s="95"/>
      <c r="C488" s="22" t="s">
        <v>12</v>
      </c>
      <c r="D488" s="109" t="s">
        <v>51</v>
      </c>
      <c r="E488" s="6" t="s">
        <v>1148</v>
      </c>
      <c r="F488" s="60" t="s">
        <v>744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7">
        <v>2</v>
      </c>
      <c r="P488" s="21">
        <f>SUMIFS(VENTAS[Cantidad],VENTAS[Code],INVENTARIO4[[#This Row],[Code]])</f>
        <v>0</v>
      </c>
      <c r="Q488" s="21">
        <f>INVENTARIO4[[#This Row],[Entradas]]-INVENTARIO4[[#This Row],[Salidas]]</f>
        <v>2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1143</v>
      </c>
    </row>
    <row r="489" spans="1:28" ht="28" x14ac:dyDescent="0.15">
      <c r="A489" s="23" t="s">
        <v>1188</v>
      </c>
      <c r="B489" s="95"/>
      <c r="C489" s="22" t="s">
        <v>12</v>
      </c>
      <c r="D489" s="109" t="s">
        <v>419</v>
      </c>
      <c r="E489" t="s">
        <v>1045</v>
      </c>
      <c r="F489" s="60" t="s">
        <v>744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19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1143</v>
      </c>
    </row>
    <row r="490" spans="1:28" ht="14" x14ac:dyDescent="0.15">
      <c r="A490" s="23" t="s">
        <v>1215</v>
      </c>
      <c r="B490" s="95"/>
      <c r="C490" s="22" t="s">
        <v>12</v>
      </c>
      <c r="D490" s="109" t="s">
        <v>51</v>
      </c>
      <c r="E490" s="6" t="s">
        <v>1149</v>
      </c>
      <c r="F490" s="60" t="s">
        <v>740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19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1355</v>
      </c>
    </row>
    <row r="491" spans="1:28" ht="14" x14ac:dyDescent="0.15">
      <c r="A491" s="23" t="s">
        <v>1216</v>
      </c>
      <c r="B491" s="95"/>
      <c r="C491" s="22" t="s">
        <v>12</v>
      </c>
      <c r="D491" s="109" t="s">
        <v>51</v>
      </c>
      <c r="E491" s="6" t="s">
        <v>1149</v>
      </c>
      <c r="F491" s="60" t="s">
        <v>745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7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1355</v>
      </c>
    </row>
    <row r="492" spans="1:28" ht="14" x14ac:dyDescent="0.15">
      <c r="A492" s="23" t="s">
        <v>1217</v>
      </c>
      <c r="B492" s="95"/>
      <c r="C492" s="22" t="s">
        <v>12</v>
      </c>
      <c r="D492" s="109" t="s">
        <v>51</v>
      </c>
      <c r="E492" s="6" t="s">
        <v>1149</v>
      </c>
      <c r="F492" s="60" t="s">
        <v>744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19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1143</v>
      </c>
    </row>
    <row r="493" spans="1:28" ht="28" x14ac:dyDescent="0.15">
      <c r="A493" s="23" t="s">
        <v>1268</v>
      </c>
      <c r="B493" s="95"/>
      <c r="C493" s="22" t="s">
        <v>12</v>
      </c>
      <c r="D493" s="109" t="s">
        <v>256</v>
      </c>
      <c r="E493" t="s">
        <v>1053</v>
      </c>
      <c r="F493" s="60" t="s">
        <v>744</v>
      </c>
      <c r="G493" s="71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7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1218</v>
      </c>
      <c r="B494" s="95"/>
      <c r="C494" s="22" t="s">
        <v>12</v>
      </c>
      <c r="D494" s="109" t="s">
        <v>53</v>
      </c>
      <c r="E494" s="6" t="s">
        <v>1150</v>
      </c>
      <c r="F494" s="60" t="s">
        <v>739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7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1143</v>
      </c>
    </row>
    <row r="495" spans="1:28" ht="14" x14ac:dyDescent="0.15">
      <c r="A495" s="23" t="s">
        <v>1219</v>
      </c>
      <c r="B495" s="95"/>
      <c r="C495" s="22" t="s">
        <v>12</v>
      </c>
      <c r="D495" s="109" t="s">
        <v>53</v>
      </c>
      <c r="E495" s="6" t="s">
        <v>1150</v>
      </c>
      <c r="F495" s="60" t="s">
        <v>742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7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1220</v>
      </c>
      <c r="B496" s="95"/>
      <c r="C496" s="22" t="s">
        <v>12</v>
      </c>
      <c r="D496" s="109" t="s">
        <v>53</v>
      </c>
      <c r="E496" s="6" t="s">
        <v>1150</v>
      </c>
      <c r="F496" s="60" t="s">
        <v>744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7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1221</v>
      </c>
      <c r="B497" s="95"/>
      <c r="C497" s="22" t="s">
        <v>12</v>
      </c>
      <c r="D497" s="109" t="s">
        <v>939</v>
      </c>
      <c r="E497" s="6" t="s">
        <v>1151</v>
      </c>
      <c r="F497" s="60" t="s">
        <v>739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7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1222</v>
      </c>
      <c r="B498" s="95"/>
      <c r="C498" s="22" t="s">
        <v>12</v>
      </c>
      <c r="D498" s="109" t="s">
        <v>939</v>
      </c>
      <c r="E498" s="6" t="s">
        <v>1151</v>
      </c>
      <c r="F498" s="60" t="s">
        <v>742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7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1223</v>
      </c>
      <c r="B499" s="95"/>
      <c r="C499" s="22" t="s">
        <v>12</v>
      </c>
      <c r="D499" s="109" t="s">
        <v>939</v>
      </c>
      <c r="E499" s="6" t="s">
        <v>1151</v>
      </c>
      <c r="F499" s="60" t="s">
        <v>744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7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1225</v>
      </c>
      <c r="B500" s="95"/>
      <c r="C500" s="22" t="s">
        <v>12</v>
      </c>
      <c r="D500" s="109" t="s">
        <v>53</v>
      </c>
      <c r="E500" s="6" t="s">
        <v>1153</v>
      </c>
      <c r="F500" s="60" t="s">
        <v>739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19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1143</v>
      </c>
    </row>
    <row r="501" spans="1:28" ht="14" x14ac:dyDescent="0.15">
      <c r="A501" s="23" t="s">
        <v>1226</v>
      </c>
      <c r="B501" s="95"/>
      <c r="C501" s="22" t="s">
        <v>12</v>
      </c>
      <c r="D501" s="109" t="s">
        <v>53</v>
      </c>
      <c r="E501" s="6" t="s">
        <v>1153</v>
      </c>
      <c r="F501" s="60" t="s">
        <v>742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7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1143</v>
      </c>
    </row>
    <row r="502" spans="1:28" ht="14" x14ac:dyDescent="0.15">
      <c r="A502" s="23" t="s">
        <v>1227</v>
      </c>
      <c r="B502" s="95"/>
      <c r="C502" s="22" t="s">
        <v>12</v>
      </c>
      <c r="D502" s="109" t="s">
        <v>53</v>
      </c>
      <c r="E502" s="6" t="s">
        <v>1153</v>
      </c>
      <c r="F502" s="60" t="s">
        <v>744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7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1143</v>
      </c>
    </row>
    <row r="503" spans="1:28" ht="14" x14ac:dyDescent="0.15">
      <c r="A503" s="23" t="s">
        <v>1228</v>
      </c>
      <c r="B503" s="95"/>
      <c r="C503" s="22" t="s">
        <v>12</v>
      </c>
      <c r="D503" s="109" t="s">
        <v>53</v>
      </c>
      <c r="E503" s="6" t="s">
        <v>1156</v>
      </c>
      <c r="F503" s="60" t="s">
        <v>742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7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1155</v>
      </c>
    </row>
    <row r="504" spans="1:28" ht="14" x14ac:dyDescent="0.15">
      <c r="A504" s="23" t="s">
        <v>1229</v>
      </c>
      <c r="B504" s="95"/>
      <c r="C504" s="22" t="s">
        <v>12</v>
      </c>
      <c r="D504" s="109" t="s">
        <v>256</v>
      </c>
      <c r="E504" s="83" t="s">
        <v>1152</v>
      </c>
      <c r="F504" s="92" t="s">
        <v>744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19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1143</v>
      </c>
    </row>
    <row r="505" spans="1:28" ht="14" x14ac:dyDescent="0.15">
      <c r="A505" s="23" t="s">
        <v>1236</v>
      </c>
      <c r="B505" s="95"/>
      <c r="C505" s="22" t="s">
        <v>12</v>
      </c>
      <c r="D505" s="109" t="s">
        <v>937</v>
      </c>
      <c r="E505" s="83" t="s">
        <v>1242</v>
      </c>
      <c r="F505" s="92" t="s">
        <v>742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7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1237</v>
      </c>
      <c r="B506" s="95"/>
      <c r="C506" s="22" t="s">
        <v>12</v>
      </c>
      <c r="D506" s="109" t="s">
        <v>937</v>
      </c>
      <c r="E506" s="83" t="s">
        <v>1242</v>
      </c>
      <c r="F506" s="92" t="s">
        <v>744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19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1247</v>
      </c>
      <c r="B507" s="95"/>
      <c r="C507" s="22" t="s">
        <v>12</v>
      </c>
      <c r="D507" s="109" t="s">
        <v>939</v>
      </c>
      <c r="E507" s="83" t="s">
        <v>1243</v>
      </c>
      <c r="F507" s="92" t="s">
        <v>744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7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1248</v>
      </c>
      <c r="B508" s="95"/>
      <c r="C508" s="22" t="s">
        <v>12</v>
      </c>
      <c r="D508" s="109" t="s">
        <v>939</v>
      </c>
      <c r="E508" s="83" t="s">
        <v>1243</v>
      </c>
      <c r="F508" s="92" t="s">
        <v>745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19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1249</v>
      </c>
      <c r="B509" s="95"/>
      <c r="C509" s="22" t="s">
        <v>12</v>
      </c>
      <c r="D509" s="109" t="s">
        <v>937</v>
      </c>
      <c r="E509" s="83" t="s">
        <v>1244</v>
      </c>
      <c r="F509" s="92" t="s">
        <v>739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7">
        <v>3</v>
      </c>
      <c r="P509" s="21">
        <f>SUMIFS(VENTAS[Cantidad],VENTAS[Code],INVENTARIO4[[#This Row],[Code]])</f>
        <v>0</v>
      </c>
      <c r="Q509" s="21">
        <f>INVENTARIO4[[#This Row],[Entradas]]-INVENTARIO4[[#This Row],[Salidas]]</f>
        <v>3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1238</v>
      </c>
      <c r="B510" s="95"/>
      <c r="C510" s="22" t="s">
        <v>12</v>
      </c>
      <c r="D510" s="109" t="s">
        <v>937</v>
      </c>
      <c r="E510" s="83" t="s">
        <v>1244</v>
      </c>
      <c r="F510" s="92" t="s">
        <v>742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19">
        <v>2</v>
      </c>
      <c r="P510" s="21">
        <f>SUMIFS(VENTAS[Cantidad],VENTAS[Code],INVENTARIO4[[#This Row],[Code]])</f>
        <v>0</v>
      </c>
      <c r="Q510" s="21">
        <f>INVENTARIO4[[#This Row],[Entradas]]-INVENTARIO4[[#This Row],[Salidas]]</f>
        <v>2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1250</v>
      </c>
      <c r="B511" s="95"/>
      <c r="C511" s="22" t="s">
        <v>12</v>
      </c>
      <c r="D511" s="109" t="s">
        <v>937</v>
      </c>
      <c r="E511" s="83" t="s">
        <v>1244</v>
      </c>
      <c r="F511" s="92" t="s">
        <v>744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7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1251</v>
      </c>
      <c r="B512" s="95"/>
      <c r="C512" s="22" t="s">
        <v>12</v>
      </c>
      <c r="D512" s="109" t="s">
        <v>937</v>
      </c>
      <c r="E512" s="83" t="s">
        <v>1245</v>
      </c>
      <c r="F512" s="92" t="s">
        <v>1246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19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1252</v>
      </c>
      <c r="B513" s="95"/>
      <c r="C513" s="22" t="s">
        <v>12</v>
      </c>
      <c r="D513" s="109" t="s">
        <v>937</v>
      </c>
      <c r="E513" s="83" t="s">
        <v>1245</v>
      </c>
      <c r="F513" s="92" t="s">
        <v>744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7">
        <v>2</v>
      </c>
      <c r="P513" s="21">
        <f>SUMIFS(VENTAS[Cantidad],VENTAS[Code],INVENTARIO4[[#This Row],[Code]])</f>
        <v>0</v>
      </c>
      <c r="Q513" s="21">
        <f>INVENTARIO4[[#This Row],[Entradas]]-INVENTARIO4[[#This Row],[Salidas]]</f>
        <v>2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1258</v>
      </c>
      <c r="B514" s="95"/>
      <c r="C514" s="22" t="s">
        <v>12</v>
      </c>
      <c r="D514" s="109" t="s">
        <v>938</v>
      </c>
      <c r="E514" s="88" t="s">
        <v>1261</v>
      </c>
      <c r="F514" s="89" t="s">
        <v>742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7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1259</v>
      </c>
      <c r="B515" s="95"/>
      <c r="C515" s="22" t="s">
        <v>12</v>
      </c>
      <c r="D515" s="109" t="s">
        <v>938</v>
      </c>
      <c r="E515" s="83" t="s">
        <v>1261</v>
      </c>
      <c r="F515" s="92" t="s">
        <v>744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7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1260</v>
      </c>
      <c r="B516" s="95"/>
      <c r="C516" s="22" t="s">
        <v>12</v>
      </c>
      <c r="D516" s="109" t="s">
        <v>938</v>
      </c>
      <c r="E516" s="83" t="s">
        <v>1261</v>
      </c>
      <c r="F516" s="92" t="s">
        <v>745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19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1263</v>
      </c>
      <c r="B517" s="95"/>
      <c r="C517" s="22" t="s">
        <v>12</v>
      </c>
      <c r="D517" s="109" t="s">
        <v>51</v>
      </c>
      <c r="E517" s="83" t="s">
        <v>1262</v>
      </c>
      <c r="F517" s="92" t="s">
        <v>742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7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1355</v>
      </c>
    </row>
    <row r="518" spans="1:28" ht="14" x14ac:dyDescent="0.15">
      <c r="A518" s="23" t="s">
        <v>1264</v>
      </c>
      <c r="B518" s="95"/>
      <c r="C518" s="22" t="s">
        <v>12</v>
      </c>
      <c r="D518" s="109" t="s">
        <v>51</v>
      </c>
      <c r="E518" s="83" t="s">
        <v>1262</v>
      </c>
      <c r="F518" s="92" t="s">
        <v>744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19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1355</v>
      </c>
    </row>
    <row r="519" spans="1:28" ht="14" x14ac:dyDescent="0.15">
      <c r="A519" s="23" t="s">
        <v>1265</v>
      </c>
      <c r="B519" s="95"/>
      <c r="C519" s="22" t="s">
        <v>12</v>
      </c>
      <c r="D519" s="109" t="s">
        <v>51</v>
      </c>
      <c r="E519" s="83" t="s">
        <v>1262</v>
      </c>
      <c r="F519" s="92" t="s">
        <v>745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7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1355</v>
      </c>
    </row>
    <row r="520" spans="1:28" ht="14" x14ac:dyDescent="0.15">
      <c r="A520" s="23" t="s">
        <v>1369</v>
      </c>
      <c r="B520" s="95"/>
      <c r="C520" s="22" t="s">
        <v>12</v>
      </c>
      <c r="D520" s="109" t="s">
        <v>939</v>
      </c>
      <c r="E520" s="83" t="s">
        <v>1309</v>
      </c>
      <c r="F520" s="92" t="s">
        <v>744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19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1370</v>
      </c>
      <c r="B521" s="95"/>
      <c r="C521" s="22" t="s">
        <v>12</v>
      </c>
      <c r="D521" s="109" t="s">
        <v>53</v>
      </c>
      <c r="E521" s="83" t="s">
        <v>1310</v>
      </c>
      <c r="F521" s="92" t="s">
        <v>742</v>
      </c>
      <c r="G521" s="21" t="s">
        <v>432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7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1371</v>
      </c>
      <c r="B522" s="95"/>
      <c r="C522" s="22" t="s">
        <v>12</v>
      </c>
      <c r="D522" s="109" t="s">
        <v>53</v>
      </c>
      <c r="E522" s="83" t="s">
        <v>1311</v>
      </c>
      <c r="F522" s="92" t="s">
        <v>739</v>
      </c>
      <c r="G522" s="21" t="s">
        <v>432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9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1372</v>
      </c>
      <c r="B523" s="95"/>
      <c r="C523" s="22" t="s">
        <v>12</v>
      </c>
      <c r="D523" s="109" t="s">
        <v>53</v>
      </c>
      <c r="E523" s="83" t="s">
        <v>1312</v>
      </c>
      <c r="F523" s="92" t="s">
        <v>739</v>
      </c>
      <c r="G523" s="21" t="s">
        <v>432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7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1373</v>
      </c>
      <c r="B524" s="95"/>
      <c r="C524" s="22" t="s">
        <v>12</v>
      </c>
      <c r="D524" s="109" t="s">
        <v>53</v>
      </c>
      <c r="E524" s="121" t="s">
        <v>1374</v>
      </c>
      <c r="F524" s="92" t="s">
        <v>1246</v>
      </c>
      <c r="G524" s="21" t="s">
        <v>432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9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1356</v>
      </c>
      <c r="B525" s="95"/>
      <c r="C525" s="22" t="s">
        <v>12</v>
      </c>
      <c r="D525" s="109" t="s">
        <v>1257</v>
      </c>
      <c r="E525" s="121" t="s">
        <v>1346</v>
      </c>
      <c r="F525" s="92" t="s">
        <v>742</v>
      </c>
      <c r="G525" s="21" t="s">
        <v>167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7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1355</v>
      </c>
    </row>
    <row r="526" spans="1:28" ht="14" x14ac:dyDescent="0.15">
      <c r="A526" s="23" t="s">
        <v>1357</v>
      </c>
      <c r="B526" s="95"/>
      <c r="C526" s="22" t="s">
        <v>12</v>
      </c>
      <c r="D526" s="109" t="s">
        <v>1257</v>
      </c>
      <c r="E526" s="124" t="s">
        <v>1346</v>
      </c>
      <c r="F526" s="89" t="s">
        <v>744</v>
      </c>
      <c r="G526" s="21" t="s">
        <v>167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19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1355</v>
      </c>
    </row>
    <row r="527" spans="1:28" ht="14" x14ac:dyDescent="0.15">
      <c r="A527" s="23" t="s">
        <v>1359</v>
      </c>
      <c r="B527" s="95"/>
      <c r="C527" s="22" t="s">
        <v>12</v>
      </c>
      <c r="D527" s="109" t="s">
        <v>53</v>
      </c>
      <c r="E527" s="121" t="s">
        <v>1347</v>
      </c>
      <c r="F527" s="92" t="s">
        <v>739</v>
      </c>
      <c r="G527" s="21" t="s">
        <v>167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7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1355</v>
      </c>
    </row>
    <row r="528" spans="1:28" ht="14" x14ac:dyDescent="0.15">
      <c r="A528" s="23" t="s">
        <v>1360</v>
      </c>
      <c r="B528" s="95"/>
      <c r="C528" s="22" t="s">
        <v>12</v>
      </c>
      <c r="D528" s="109" t="s">
        <v>53</v>
      </c>
      <c r="E528" s="124" t="s">
        <v>1347</v>
      </c>
      <c r="F528" s="89" t="s">
        <v>744</v>
      </c>
      <c r="G528" s="21" t="s">
        <v>167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19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1355</v>
      </c>
    </row>
    <row r="529" spans="1:28" ht="14" x14ac:dyDescent="0.15">
      <c r="A529" s="23" t="s">
        <v>1361</v>
      </c>
      <c r="B529" s="95"/>
      <c r="C529" s="22" t="s">
        <v>12</v>
      </c>
      <c r="D529" s="109" t="s">
        <v>419</v>
      </c>
      <c r="E529" s="121" t="s">
        <v>1348</v>
      </c>
      <c r="F529" s="92" t="s">
        <v>742</v>
      </c>
      <c r="G529" s="21" t="s">
        <v>167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7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1355</v>
      </c>
    </row>
    <row r="530" spans="1:28" ht="14" x14ac:dyDescent="0.15">
      <c r="A530" s="23" t="s">
        <v>1363</v>
      </c>
      <c r="B530" s="95"/>
      <c r="C530" s="22" t="s">
        <v>12</v>
      </c>
      <c r="D530" s="109" t="s">
        <v>419</v>
      </c>
      <c r="E530" s="124" t="s">
        <v>1349</v>
      </c>
      <c r="F530" s="89" t="s">
        <v>742</v>
      </c>
      <c r="G530" s="21" t="s">
        <v>167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19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1355</v>
      </c>
    </row>
    <row r="531" spans="1:28" ht="14" x14ac:dyDescent="0.15">
      <c r="A531" s="23" t="s">
        <v>1364</v>
      </c>
      <c r="B531" s="95"/>
      <c r="C531" s="22" t="s">
        <v>12</v>
      </c>
      <c r="D531" s="109" t="s">
        <v>1154</v>
      </c>
      <c r="E531" s="121" t="s">
        <v>1350</v>
      </c>
      <c r="F531" s="92" t="s">
        <v>1351</v>
      </c>
      <c r="G531" s="21" t="s">
        <v>167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7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1355</v>
      </c>
    </row>
    <row r="532" spans="1:28" ht="14" x14ac:dyDescent="0.15">
      <c r="A532" s="23" t="s">
        <v>1367</v>
      </c>
      <c r="B532" s="95"/>
      <c r="C532" s="22" t="s">
        <v>12</v>
      </c>
      <c r="D532" s="109" t="s">
        <v>51</v>
      </c>
      <c r="E532" s="124" t="s">
        <v>1352</v>
      </c>
      <c r="F532" s="89" t="s">
        <v>744</v>
      </c>
      <c r="G532" s="21" t="s">
        <v>167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19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1355</v>
      </c>
    </row>
    <row r="533" spans="1:28" ht="14" x14ac:dyDescent="0.15">
      <c r="A533" s="23" t="s">
        <v>1368</v>
      </c>
      <c r="B533" s="95"/>
      <c r="C533" s="120" t="s">
        <v>12</v>
      </c>
      <c r="D533" s="109" t="s">
        <v>51</v>
      </c>
      <c r="E533" s="124" t="s">
        <v>1352</v>
      </c>
      <c r="F533" s="89" t="s">
        <v>742</v>
      </c>
      <c r="G533" s="21" t="s">
        <v>167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19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1355</v>
      </c>
    </row>
    <row r="534" spans="1:28" x14ac:dyDescent="0.15">
      <c r="A534" s="23"/>
      <c r="B534" s="95"/>
      <c r="C534" s="120"/>
      <c r="D534" s="109"/>
      <c r="E534" s="122"/>
      <c r="F534" s="123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7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0"/>
      <c r="D535" s="109"/>
      <c r="E535" s="122"/>
      <c r="F535" s="123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7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0"/>
      <c r="D536" s="109"/>
      <c r="E536" s="122"/>
      <c r="F536" s="123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7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0"/>
      <c r="D537" s="109"/>
      <c r="E537" s="122"/>
      <c r="F537" s="123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7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0"/>
      <c r="D538" s="109"/>
      <c r="E538" s="122"/>
      <c r="F538" s="123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7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0"/>
      <c r="D539" s="109"/>
      <c r="E539" s="122"/>
      <c r="F539" s="123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7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0"/>
      <c r="D540" s="109"/>
      <c r="E540" s="122"/>
      <c r="F540" s="123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7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0"/>
      <c r="D541" s="109"/>
      <c r="E541" s="122"/>
      <c r="F541" s="123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7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0"/>
      <c r="D542" s="109"/>
      <c r="E542" s="122"/>
      <c r="F542" s="123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7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0"/>
      <c r="D543" s="109"/>
      <c r="E543" s="122"/>
      <c r="F543" s="123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7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0"/>
      <c r="D544" s="109"/>
      <c r="E544" s="122"/>
      <c r="F544" s="123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7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0"/>
      <c r="D545" s="109"/>
      <c r="E545" s="122"/>
      <c r="F545" s="123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7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0"/>
      <c r="D546" s="109"/>
      <c r="E546" s="122"/>
      <c r="F546" s="123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7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0"/>
      <c r="D547" s="109"/>
      <c r="E547" s="122"/>
      <c r="F547" s="123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7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5" priority="1">
      <formula>$Q3=0</formula>
    </cfRule>
  </conditionalFormatting>
  <conditionalFormatting sqref="Q3:Q547">
    <cfRule type="cellIs" dxfId="4" priority="3" operator="lessThan">
      <formula>0</formula>
    </cfRule>
    <cfRule type="cellIs" dxfId="3" priority="4" operator="lessThan">
      <formula>0</formula>
    </cfRule>
  </conditionalFormatting>
  <conditionalFormatting sqref="R3:AA547">
    <cfRule type="containsBlanks" dxfId="2" priority="2">
      <formula>LEN(TRIM(R3))=0</formula>
    </cfRule>
  </conditionalFormatting>
  <conditionalFormatting sqref="C340">
    <cfRule type="expression" dxfId="1" priority="5">
      <formula>$Q341=0</formula>
    </cfRule>
  </conditionalFormatting>
  <conditionalFormatting sqref="A3:A547">
    <cfRule type="duplicateValues" dxfId="0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307</v>
      </c>
      <c r="B2" s="53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49" t="s">
        <v>308</v>
      </c>
      <c r="B3" s="53" t="str">
        <f t="shared" si="0"/>
        <v>https://github.com/uberboutique/whataform-repo/raw/main/pictures/A0008.jpg</v>
      </c>
    </row>
    <row r="4" spans="1:2" ht="14" x14ac:dyDescent="0.15">
      <c r="A4" s="49" t="s">
        <v>309</v>
      </c>
      <c r="B4" s="53" t="str">
        <f t="shared" si="0"/>
        <v>https://github.com/uberboutique/whataform-repo/raw/main/pictures/A0009.jpg</v>
      </c>
    </row>
    <row r="5" spans="1:2" ht="14" x14ac:dyDescent="0.15">
      <c r="A5" s="49" t="s">
        <v>310</v>
      </c>
      <c r="B5" s="53" t="str">
        <f t="shared" si="0"/>
        <v>https://github.com/uberboutique/whataform-repo/raw/main/pictures/A0010.jpg</v>
      </c>
    </row>
    <row r="6" spans="1:2" ht="14" x14ac:dyDescent="0.15">
      <c r="A6" s="49" t="s">
        <v>312</v>
      </c>
      <c r="B6" s="53" t="str">
        <f t="shared" si="0"/>
        <v>https://github.com/uberboutique/whataform-repo/raw/main/pictures/A0012.jpg</v>
      </c>
    </row>
    <row r="7" spans="1:2" ht="14" x14ac:dyDescent="0.15">
      <c r="A7" s="49" t="s">
        <v>462</v>
      </c>
      <c r="B7" s="53" t="str">
        <f t="shared" si="0"/>
        <v>https://github.com/uberboutique/whataform-repo/raw/main/pictures/A0013.jpg</v>
      </c>
    </row>
    <row r="8" spans="1:2" ht="14" x14ac:dyDescent="0.15">
      <c r="A8" s="49" t="s">
        <v>463</v>
      </c>
      <c r="B8" s="53" t="str">
        <f t="shared" si="0"/>
        <v>https://github.com/uberboutique/whataform-repo/raw/main/pictures/A0014.jpg</v>
      </c>
    </row>
    <row r="9" spans="1:2" ht="14" x14ac:dyDescent="0.15">
      <c r="A9" s="49" t="s">
        <v>411</v>
      </c>
      <c r="B9" s="53" t="str">
        <f t="shared" si="0"/>
        <v>https://github.com/uberboutique/whataform-repo/raw/main/pictures/A0015.jpg</v>
      </c>
    </row>
    <row r="10" spans="1:2" ht="14" x14ac:dyDescent="0.15">
      <c r="A10" s="49" t="s">
        <v>655</v>
      </c>
      <c r="B10" s="53" t="str">
        <f t="shared" si="0"/>
        <v>https://github.com/uberboutique/whataform-repo/raw/main/pictures/A0016.jpg</v>
      </c>
    </row>
    <row r="11" spans="1:2" ht="14" x14ac:dyDescent="0.15">
      <c r="A11" s="49" t="s">
        <v>656</v>
      </c>
      <c r="B11" s="53" t="str">
        <f t="shared" si="0"/>
        <v>https://github.com/uberboutique/whataform-repo/raw/main/pictures/A0017.jpg</v>
      </c>
    </row>
    <row r="12" spans="1:2" ht="14" x14ac:dyDescent="0.15">
      <c r="A12" s="49" t="s">
        <v>687</v>
      </c>
      <c r="B12" s="53" t="str">
        <f t="shared" si="0"/>
        <v>https://github.com/uberboutique/whataform-repo/raw/main/pictures/A0019.jpg</v>
      </c>
    </row>
    <row r="13" spans="1:2" ht="14" x14ac:dyDescent="0.15">
      <c r="A13" s="49" t="s">
        <v>101</v>
      </c>
      <c r="B13" s="53" t="str">
        <f t="shared" si="0"/>
        <v>https://github.com/uberboutique/whataform-repo/raw/main/pictures/B0001.jpg</v>
      </c>
    </row>
    <row r="14" spans="1:2" ht="14" x14ac:dyDescent="0.15">
      <c r="A14" s="49" t="s">
        <v>102</v>
      </c>
      <c r="B14" s="53" t="str">
        <f t="shared" si="0"/>
        <v>https://github.com/uberboutique/whataform-repo/raw/main/pictures/B0002.jpg</v>
      </c>
    </row>
    <row r="15" spans="1:2" ht="14" x14ac:dyDescent="0.15">
      <c r="A15" s="49" t="s">
        <v>103</v>
      </c>
      <c r="B15" s="53" t="str">
        <f t="shared" si="0"/>
        <v>https://github.com/uberboutique/whataform-repo/raw/main/pictures/B0003.jpg</v>
      </c>
    </row>
    <row r="16" spans="1:2" ht="14" x14ac:dyDescent="0.15">
      <c r="A16" s="49" t="s">
        <v>104</v>
      </c>
      <c r="B16" s="53" t="str">
        <f t="shared" si="0"/>
        <v>https://github.com/uberboutique/whataform-repo/raw/main/pictures/B0004.jpg</v>
      </c>
    </row>
    <row r="17" spans="1:2" ht="14" x14ac:dyDescent="0.15">
      <c r="A17" s="49" t="s">
        <v>105</v>
      </c>
      <c r="B17" s="53" t="str">
        <f t="shared" si="0"/>
        <v>https://github.com/uberboutique/whataform-repo/raw/main/pictures/B0005.jpg</v>
      </c>
    </row>
    <row r="18" spans="1:2" ht="14" x14ac:dyDescent="0.15">
      <c r="A18" s="49" t="s">
        <v>116</v>
      </c>
      <c r="B18" s="53" t="str">
        <f t="shared" si="0"/>
        <v>https://github.com/uberboutique/whataform-repo/raw/main/pictures/B0006.jpg</v>
      </c>
    </row>
    <row r="19" spans="1:2" ht="14" x14ac:dyDescent="0.15">
      <c r="A19" s="49" t="s">
        <v>121</v>
      </c>
      <c r="B19" s="53" t="str">
        <f t="shared" si="0"/>
        <v>https://github.com/uberboutique/whataform-repo/raw/main/pictures/B0007.jpg</v>
      </c>
    </row>
    <row r="20" spans="1:2" ht="14" x14ac:dyDescent="0.15">
      <c r="A20" s="49" t="s">
        <v>122</v>
      </c>
      <c r="B20" s="53" t="str">
        <f t="shared" si="0"/>
        <v>https://github.com/uberboutique/whataform-repo/raw/main/pictures/B0008.jpg</v>
      </c>
    </row>
    <row r="21" spans="1:2" ht="14" x14ac:dyDescent="0.15">
      <c r="A21" s="49" t="s">
        <v>128</v>
      </c>
      <c r="B21" s="53" t="str">
        <f t="shared" si="0"/>
        <v>https://github.com/uberboutique/whataform-repo/raw/main/pictures/B0009.jpg</v>
      </c>
    </row>
    <row r="22" spans="1:2" ht="14" x14ac:dyDescent="0.15">
      <c r="A22" s="49" t="s">
        <v>129</v>
      </c>
      <c r="B22" s="53" t="str">
        <f t="shared" si="0"/>
        <v>https://github.com/uberboutique/whataform-repo/raw/main/pictures/B0010.jpg</v>
      </c>
    </row>
    <row r="23" spans="1:2" ht="14" x14ac:dyDescent="0.15">
      <c r="A23" s="49" t="s">
        <v>130</v>
      </c>
      <c r="B23" s="53" t="str">
        <f t="shared" si="0"/>
        <v>https://github.com/uberboutique/whataform-repo/raw/main/pictures/B0011.jpg</v>
      </c>
    </row>
    <row r="24" spans="1:2" ht="14" x14ac:dyDescent="0.15">
      <c r="A24" s="49" t="s">
        <v>133</v>
      </c>
      <c r="B24" s="53" t="str">
        <f t="shared" si="0"/>
        <v>https://github.com/uberboutique/whataform-repo/raw/main/pictures/B0012.jpg</v>
      </c>
    </row>
    <row r="25" spans="1:2" ht="14" x14ac:dyDescent="0.15">
      <c r="A25" s="49" t="s">
        <v>134</v>
      </c>
      <c r="B25" s="53" t="str">
        <f t="shared" si="0"/>
        <v>https://github.com/uberboutique/whataform-repo/raw/main/pictures/B0013.jpg</v>
      </c>
    </row>
    <row r="26" spans="1:2" ht="14" x14ac:dyDescent="0.15">
      <c r="A26" s="49" t="s">
        <v>135</v>
      </c>
      <c r="B26" s="53" t="str">
        <f t="shared" si="0"/>
        <v>https://github.com/uberboutique/whataform-repo/raw/main/pictures/B0014.jpg</v>
      </c>
    </row>
    <row r="27" spans="1:2" ht="14" x14ac:dyDescent="0.15">
      <c r="A27" s="49" t="s">
        <v>136</v>
      </c>
      <c r="B27" s="53" t="str">
        <f t="shared" si="0"/>
        <v>https://github.com/uberboutique/whataform-repo/raw/main/pictures/B0015.jpg</v>
      </c>
    </row>
    <row r="28" spans="1:2" ht="14" x14ac:dyDescent="0.15">
      <c r="A28" s="49" t="s">
        <v>137</v>
      </c>
      <c r="B28" s="53" t="str">
        <f t="shared" si="0"/>
        <v>https://github.com/uberboutique/whataform-repo/raw/main/pictures/B0016.jpg</v>
      </c>
    </row>
    <row r="29" spans="1:2" ht="14" x14ac:dyDescent="0.15">
      <c r="A29" s="49" t="s">
        <v>138</v>
      </c>
      <c r="B29" s="53" t="str">
        <f t="shared" si="0"/>
        <v>https://github.com/uberboutique/whataform-repo/raw/main/pictures/B0017.jpg</v>
      </c>
    </row>
    <row r="30" spans="1:2" ht="14" x14ac:dyDescent="0.15">
      <c r="A30" s="49" t="s">
        <v>146</v>
      </c>
      <c r="B30" s="53" t="str">
        <f t="shared" si="0"/>
        <v>https://github.com/uberboutique/whataform-repo/raw/main/pictures/B0018.jpg</v>
      </c>
    </row>
    <row r="31" spans="1:2" ht="14" x14ac:dyDescent="0.15">
      <c r="A31" s="49" t="s">
        <v>313</v>
      </c>
      <c r="B31" s="53" t="str">
        <f t="shared" si="0"/>
        <v>https://github.com/uberboutique/whataform-repo/raw/main/pictures/B0019.jpg</v>
      </c>
    </row>
    <row r="32" spans="1:2" ht="14" x14ac:dyDescent="0.15">
      <c r="A32" s="49" t="s">
        <v>315</v>
      </c>
      <c r="B32" s="53" t="str">
        <f t="shared" si="0"/>
        <v>https://github.com/uberboutique/whataform-repo/raw/main/pictures/B0021.jpg</v>
      </c>
    </row>
    <row r="33" spans="1:2" ht="14" x14ac:dyDescent="0.15">
      <c r="A33" s="49" t="s">
        <v>316</v>
      </c>
      <c r="B33" s="53" t="str">
        <f t="shared" si="0"/>
        <v>https://github.com/uberboutique/whataform-repo/raw/main/pictures/B0022.jpg</v>
      </c>
    </row>
    <row r="34" spans="1:2" ht="14" x14ac:dyDescent="0.15">
      <c r="A34" s="49" t="s">
        <v>318</v>
      </c>
      <c r="B34" s="53" t="str">
        <f t="shared" si="0"/>
        <v>https://github.com/uberboutique/whataform-repo/raw/main/pictures/B0024.jpg</v>
      </c>
    </row>
    <row r="35" spans="1:2" ht="14" x14ac:dyDescent="0.15">
      <c r="A35" s="49" t="s">
        <v>320</v>
      </c>
      <c r="B35" s="53" t="str">
        <f t="shared" si="0"/>
        <v>https://github.com/uberboutique/whataform-repo/raw/main/pictures/B0026.jpg</v>
      </c>
    </row>
    <row r="36" spans="1:2" ht="14" x14ac:dyDescent="0.15">
      <c r="A36" s="49" t="s">
        <v>321</v>
      </c>
      <c r="B36" s="53" t="str">
        <f t="shared" si="0"/>
        <v>https://github.com/uberboutique/whataform-repo/raw/main/pictures/B0027.jpg</v>
      </c>
    </row>
    <row r="37" spans="1:2" ht="14" x14ac:dyDescent="0.15">
      <c r="A37" s="49" t="s">
        <v>322</v>
      </c>
      <c r="B37" s="53" t="str">
        <f t="shared" si="0"/>
        <v>https://github.com/uberboutique/whataform-repo/raw/main/pictures/B0028.jpg</v>
      </c>
    </row>
    <row r="38" spans="1:2" ht="14" x14ac:dyDescent="0.15">
      <c r="A38" s="49" t="s">
        <v>325</v>
      </c>
      <c r="B38" s="53" t="str">
        <f t="shared" si="0"/>
        <v>https://github.com/uberboutique/whataform-repo/raw/main/pictures/B0031.jpg</v>
      </c>
    </row>
    <row r="39" spans="1:2" ht="14" x14ac:dyDescent="0.15">
      <c r="A39" s="49" t="s">
        <v>326</v>
      </c>
      <c r="B39" s="53" t="str">
        <f t="shared" si="0"/>
        <v>https://github.com/uberboutique/whataform-repo/raw/main/pictures/B0032.jpg</v>
      </c>
    </row>
    <row r="40" spans="1:2" ht="14" x14ac:dyDescent="0.15">
      <c r="A40" s="49" t="s">
        <v>327</v>
      </c>
      <c r="B40" s="53" t="str">
        <f t="shared" si="0"/>
        <v>https://github.com/uberboutique/whataform-repo/raw/main/pictures/B0033.jpg</v>
      </c>
    </row>
    <row r="41" spans="1:2" ht="14" x14ac:dyDescent="0.15">
      <c r="A41" s="49" t="s">
        <v>328</v>
      </c>
      <c r="B41" s="53" t="str">
        <f t="shared" si="0"/>
        <v>https://github.com/uberboutique/whataform-repo/raw/main/pictures/B0034.jpg</v>
      </c>
    </row>
    <row r="42" spans="1:2" ht="14" x14ac:dyDescent="0.15">
      <c r="A42" s="49" t="s">
        <v>329</v>
      </c>
      <c r="B42" s="53" t="str">
        <f t="shared" si="0"/>
        <v>https://github.com/uberboutique/whataform-repo/raw/main/pictures/B0035.jpg</v>
      </c>
    </row>
    <row r="43" spans="1:2" ht="14" x14ac:dyDescent="0.15">
      <c r="A43" s="49" t="s">
        <v>330</v>
      </c>
      <c r="B43" s="53" t="str">
        <f t="shared" si="0"/>
        <v>https://github.com/uberboutique/whataform-repo/raw/main/pictures/B0036.jpg</v>
      </c>
    </row>
    <row r="44" spans="1:2" ht="14" x14ac:dyDescent="0.15">
      <c r="A44" s="49" t="s">
        <v>331</v>
      </c>
      <c r="B44" s="53" t="str">
        <f t="shared" si="0"/>
        <v>https://github.com/uberboutique/whataform-repo/raw/main/pictures/B0037.jpg</v>
      </c>
    </row>
    <row r="45" spans="1:2" ht="14" x14ac:dyDescent="0.15">
      <c r="A45" s="49" t="s">
        <v>332</v>
      </c>
      <c r="B45" s="53" t="str">
        <f t="shared" si="0"/>
        <v>https://github.com/uberboutique/whataform-repo/raw/main/pictures/B0038.jpg</v>
      </c>
    </row>
    <row r="46" spans="1:2" ht="14" x14ac:dyDescent="0.15">
      <c r="A46" s="49" t="s">
        <v>334</v>
      </c>
      <c r="B46" s="53" t="str">
        <f t="shared" si="0"/>
        <v>https://github.com/uberboutique/whataform-repo/raw/main/pictures/B0040.jpg</v>
      </c>
    </row>
    <row r="47" spans="1:2" ht="14" x14ac:dyDescent="0.15">
      <c r="A47" s="49" t="s">
        <v>340</v>
      </c>
      <c r="B47" s="53" t="str">
        <f t="shared" si="0"/>
        <v>https://github.com/uberboutique/whataform-repo/raw/main/pictures/B0046.jpg</v>
      </c>
    </row>
    <row r="48" spans="1:2" ht="14" x14ac:dyDescent="0.15">
      <c r="A48" s="49" t="s">
        <v>342</v>
      </c>
      <c r="B48" s="53" t="str">
        <f t="shared" si="0"/>
        <v>https://github.com/uberboutique/whataform-repo/raw/main/pictures/B0048.jpg</v>
      </c>
    </row>
    <row r="49" spans="1:2" ht="14" x14ac:dyDescent="0.15">
      <c r="A49" s="49" t="s">
        <v>433</v>
      </c>
      <c r="B49" s="53" t="str">
        <f t="shared" si="0"/>
        <v>https://github.com/uberboutique/whataform-repo/raw/main/pictures/B0051.jpg</v>
      </c>
    </row>
    <row r="50" spans="1:2" ht="14" x14ac:dyDescent="0.15">
      <c r="A50" s="49" t="s">
        <v>434</v>
      </c>
      <c r="B50" s="53" t="str">
        <f t="shared" si="0"/>
        <v>https://github.com/uberboutique/whataform-repo/raw/main/pictures/B0052.jpg</v>
      </c>
    </row>
    <row r="51" spans="1:2" ht="14" x14ac:dyDescent="0.15">
      <c r="A51" s="49" t="s">
        <v>438</v>
      </c>
      <c r="B51" s="53" t="str">
        <f t="shared" si="0"/>
        <v>https://github.com/uberboutique/whataform-repo/raw/main/pictures/B0053.jpg</v>
      </c>
    </row>
    <row r="52" spans="1:2" ht="14" x14ac:dyDescent="0.15">
      <c r="A52" s="49" t="s">
        <v>440</v>
      </c>
      <c r="B52" s="53" t="str">
        <f t="shared" si="0"/>
        <v>https://github.com/uberboutique/whataform-repo/raw/main/pictures/B0055.jpg</v>
      </c>
    </row>
    <row r="53" spans="1:2" ht="14" x14ac:dyDescent="0.15">
      <c r="A53" s="49" t="s">
        <v>708</v>
      </c>
      <c r="B53" s="53" t="str">
        <f t="shared" si="0"/>
        <v>https://github.com/uberboutique/whataform-repo/raw/main/pictures/B0058.jpg</v>
      </c>
    </row>
    <row r="54" spans="1:2" ht="14" x14ac:dyDescent="0.15">
      <c r="A54" s="49" t="s">
        <v>649</v>
      </c>
      <c r="B54" s="53" t="str">
        <f t="shared" si="0"/>
        <v>https://github.com/uberboutique/whataform-repo/raw/main/pictures/B0059.jpg</v>
      </c>
    </row>
    <row r="55" spans="1:2" ht="14" x14ac:dyDescent="0.15">
      <c r="A55" s="49" t="s">
        <v>666</v>
      </c>
      <c r="B55" s="53" t="str">
        <f t="shared" si="0"/>
        <v>https://github.com/uberboutique/whataform-repo/raw/main/pictures/B00059.jpg</v>
      </c>
    </row>
    <row r="56" spans="1:2" ht="14" x14ac:dyDescent="0.15">
      <c r="A56" s="49" t="s">
        <v>650</v>
      </c>
      <c r="B56" s="53" t="str">
        <f t="shared" si="0"/>
        <v>https://github.com/uberboutique/whataform-repo/raw/main/pictures/B0060.jpg</v>
      </c>
    </row>
    <row r="57" spans="1:2" ht="14" x14ac:dyDescent="0.15">
      <c r="A57" s="49" t="s">
        <v>667</v>
      </c>
      <c r="B57" s="53" t="str">
        <f t="shared" si="0"/>
        <v>https://github.com/uberboutique/whataform-repo/raw/main/pictures/B00060.jpg</v>
      </c>
    </row>
    <row r="58" spans="1:2" ht="14" x14ac:dyDescent="0.15">
      <c r="A58" s="49" t="s">
        <v>651</v>
      </c>
      <c r="B58" s="53" t="str">
        <f t="shared" si="0"/>
        <v>https://github.com/uberboutique/whataform-repo/raw/main/pictures/B0061.jpg</v>
      </c>
    </row>
    <row r="59" spans="1:2" ht="14" x14ac:dyDescent="0.15">
      <c r="A59" s="49" t="s">
        <v>668</v>
      </c>
      <c r="B59" s="53" t="str">
        <f t="shared" si="0"/>
        <v>https://github.com/uberboutique/whataform-repo/raw/main/pictures/B00061.jpg</v>
      </c>
    </row>
    <row r="60" spans="1:2" ht="14" x14ac:dyDescent="0.15">
      <c r="A60" s="49" t="s">
        <v>653</v>
      </c>
      <c r="B60" s="53" t="str">
        <f t="shared" si="0"/>
        <v>https://github.com/uberboutique/whataform-repo/raw/main/pictures/B0062.jpg</v>
      </c>
    </row>
    <row r="61" spans="1:2" ht="14" x14ac:dyDescent="0.15">
      <c r="A61" s="49" t="s">
        <v>669</v>
      </c>
      <c r="B61" s="53" t="str">
        <f t="shared" si="0"/>
        <v>https://github.com/uberboutique/whataform-repo/raw/main/pictures/B00062.jpg</v>
      </c>
    </row>
    <row r="62" spans="1:2" ht="14" x14ac:dyDescent="0.15">
      <c r="A62" s="49" t="s">
        <v>654</v>
      </c>
      <c r="B62" s="53" t="str">
        <f t="shared" si="0"/>
        <v>https://github.com/uberboutique/whataform-repo/raw/main/pictures/B0063.jpg</v>
      </c>
    </row>
    <row r="63" spans="1:2" ht="14" x14ac:dyDescent="0.15">
      <c r="A63" s="49" t="s">
        <v>677</v>
      </c>
      <c r="B63" s="53" t="str">
        <f t="shared" si="0"/>
        <v>https://github.com/uberboutique/whataform-repo/raw/main/pictures/B0064.jpg</v>
      </c>
    </row>
    <row r="64" spans="1:2" ht="14" x14ac:dyDescent="0.15">
      <c r="A64" s="49" t="s">
        <v>679</v>
      </c>
      <c r="B64" s="53" t="str">
        <f t="shared" si="0"/>
        <v>https://github.com/uberboutique/whataform-repo/raw/main/pictures/B0065.jpg</v>
      </c>
    </row>
    <row r="65" spans="1:2" ht="14" x14ac:dyDescent="0.15">
      <c r="A65" s="49" t="s">
        <v>680</v>
      </c>
      <c r="B65" s="53" t="str">
        <f t="shared" si="0"/>
        <v>https://github.com/uberboutique/whataform-repo/raw/main/pictures/B0066.jpg</v>
      </c>
    </row>
    <row r="66" spans="1:2" ht="14" x14ac:dyDescent="0.15">
      <c r="A66" s="49" t="s">
        <v>681</v>
      </c>
      <c r="B66" s="53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49" t="s">
        <v>691</v>
      </c>
      <c r="B67" s="53" t="str">
        <f t="shared" si="1"/>
        <v>https://github.com/uberboutique/whataform-repo/raw/main/pictures/B0068.jpg</v>
      </c>
    </row>
    <row r="68" spans="1:2" ht="14" x14ac:dyDescent="0.15">
      <c r="A68" s="49" t="s">
        <v>692</v>
      </c>
      <c r="B68" s="53" t="str">
        <f t="shared" si="1"/>
        <v>https://github.com/uberboutique/whataform-repo/raw/main/pictures/B0069.jpg</v>
      </c>
    </row>
    <row r="69" spans="1:2" ht="14" x14ac:dyDescent="0.15">
      <c r="A69" s="49" t="s">
        <v>694</v>
      </c>
      <c r="B69" s="53" t="str">
        <f t="shared" si="1"/>
        <v>https://github.com/uberboutique/whataform-repo/raw/main/pictures/B0079.jpg</v>
      </c>
    </row>
    <row r="70" spans="1:2" ht="14" x14ac:dyDescent="0.15">
      <c r="A70" s="49" t="s">
        <v>429</v>
      </c>
      <c r="B70" s="53" t="str">
        <f t="shared" si="1"/>
        <v>https://github.com/uberboutique/whataform-repo/raw/main/pictures/B00098.jpg</v>
      </c>
    </row>
    <row r="71" spans="1:2" ht="14" x14ac:dyDescent="0.15">
      <c r="A71" s="49" t="s">
        <v>428</v>
      </c>
      <c r="B71" s="53" t="str">
        <f t="shared" si="1"/>
        <v>https://github.com/uberboutique/whataform-repo/raw/main/pictures/B00156.jpg</v>
      </c>
    </row>
    <row r="72" spans="1:2" ht="14" x14ac:dyDescent="0.15">
      <c r="A72" s="49" t="s">
        <v>674</v>
      </c>
      <c r="B72" s="53" t="str">
        <f t="shared" si="1"/>
        <v>https://github.com/uberboutique/whataform-repo/raw/main/pictures/BE0006.jpg</v>
      </c>
    </row>
    <row r="73" spans="1:2" ht="14" x14ac:dyDescent="0.15">
      <c r="A73" s="49" t="s">
        <v>704</v>
      </c>
      <c r="B73" s="53" t="str">
        <f t="shared" si="1"/>
        <v>https://github.com/uberboutique/whataform-repo/raw/main/pictures/BE0007.jpg</v>
      </c>
    </row>
    <row r="74" spans="1:2" ht="14" x14ac:dyDescent="0.15">
      <c r="A74" s="49" t="s">
        <v>358</v>
      </c>
      <c r="B74" s="53" t="str">
        <f t="shared" si="1"/>
        <v>https://github.com/uberboutique/whataform-repo/raw/main/pictures/BI0001.jpg</v>
      </c>
    </row>
    <row r="75" spans="1:2" ht="14" x14ac:dyDescent="0.15">
      <c r="A75" s="49" t="s">
        <v>359</v>
      </c>
      <c r="B75" s="53" t="str">
        <f t="shared" si="1"/>
        <v>https://github.com/uberboutique/whataform-repo/raw/main/pictures/BI0002.jpg</v>
      </c>
    </row>
    <row r="76" spans="1:2" ht="14" x14ac:dyDescent="0.15">
      <c r="A76" s="49" t="s">
        <v>360</v>
      </c>
      <c r="B76" s="53" t="str">
        <f t="shared" si="1"/>
        <v>https://github.com/uberboutique/whataform-repo/raw/main/pictures/BI0003.jpg</v>
      </c>
    </row>
    <row r="77" spans="1:2" ht="14" x14ac:dyDescent="0.15">
      <c r="A77" s="49" t="s">
        <v>361</v>
      </c>
      <c r="B77" s="53" t="str">
        <f t="shared" si="1"/>
        <v>https://github.com/uberboutique/whataform-repo/raw/main/pictures/BI0004.jpg</v>
      </c>
    </row>
    <row r="78" spans="1:2" ht="14" x14ac:dyDescent="0.15">
      <c r="A78" s="49" t="s">
        <v>362</v>
      </c>
      <c r="B78" s="53" t="str">
        <f t="shared" si="1"/>
        <v>https://github.com/uberboutique/whataform-repo/raw/main/pictures/BI0005.jpg</v>
      </c>
    </row>
    <row r="79" spans="1:2" ht="14" x14ac:dyDescent="0.15">
      <c r="A79" s="49" t="s">
        <v>363</v>
      </c>
      <c r="B79" s="53" t="str">
        <f t="shared" si="1"/>
        <v>https://github.com/uberboutique/whataform-repo/raw/main/pictures/BI0006.jpg</v>
      </c>
    </row>
    <row r="80" spans="1:2" ht="14" x14ac:dyDescent="0.15">
      <c r="A80" s="49" t="s">
        <v>364</v>
      </c>
      <c r="B80" s="53" t="str">
        <f t="shared" si="1"/>
        <v>https://github.com/uberboutique/whataform-repo/raw/main/pictures/BI0007.jpg</v>
      </c>
    </row>
    <row r="81" spans="1:2" ht="14" x14ac:dyDescent="0.15">
      <c r="A81" s="49" t="s">
        <v>365</v>
      </c>
      <c r="B81" s="53" t="str">
        <f t="shared" si="1"/>
        <v>https://github.com/uberboutique/whataform-repo/raw/main/pictures/BI0008.jpg</v>
      </c>
    </row>
    <row r="82" spans="1:2" ht="14" x14ac:dyDescent="0.15">
      <c r="A82" s="49" t="s">
        <v>366</v>
      </c>
      <c r="B82" s="53" t="str">
        <f t="shared" si="1"/>
        <v>https://github.com/uberboutique/whataform-repo/raw/main/pictures/BI0009.jpg</v>
      </c>
    </row>
    <row r="83" spans="1:2" ht="14" x14ac:dyDescent="0.15">
      <c r="A83" s="49" t="s">
        <v>367</v>
      </c>
      <c r="B83" s="53" t="str">
        <f t="shared" si="1"/>
        <v>https://github.com/uberboutique/whataform-repo/raw/main/pictures/BI0010.jpg</v>
      </c>
    </row>
    <row r="84" spans="1:2" ht="14" x14ac:dyDescent="0.15">
      <c r="A84" s="49" t="s">
        <v>368</v>
      </c>
      <c r="B84" s="53" t="str">
        <f t="shared" si="1"/>
        <v>https://github.com/uberboutique/whataform-repo/raw/main/pictures/BI0011.jpg</v>
      </c>
    </row>
    <row r="85" spans="1:2" ht="14" x14ac:dyDescent="0.15">
      <c r="A85" s="49" t="s">
        <v>369</v>
      </c>
      <c r="B85" s="53" t="str">
        <f t="shared" si="1"/>
        <v>https://github.com/uberboutique/whataform-repo/raw/main/pictures/BI0012.jpg</v>
      </c>
    </row>
    <row r="86" spans="1:2" ht="14" x14ac:dyDescent="0.15">
      <c r="A86" s="49" t="s">
        <v>370</v>
      </c>
      <c r="B86" s="53" t="str">
        <f t="shared" si="1"/>
        <v>https://github.com/uberboutique/whataform-repo/raw/main/pictures/BI0013.jpg</v>
      </c>
    </row>
    <row r="87" spans="1:2" ht="14" x14ac:dyDescent="0.15">
      <c r="A87" s="49" t="s">
        <v>375</v>
      </c>
      <c r="B87" s="53" t="str">
        <f t="shared" si="1"/>
        <v>https://github.com/uberboutique/whataform-repo/raw/main/pictures/BI0018.jpg</v>
      </c>
    </row>
    <row r="88" spans="1:2" ht="14" x14ac:dyDescent="0.15">
      <c r="A88" s="49" t="s">
        <v>376</v>
      </c>
      <c r="B88" s="53" t="str">
        <f t="shared" si="1"/>
        <v>https://github.com/uberboutique/whataform-repo/raw/main/pictures/BI0019.jpg</v>
      </c>
    </row>
    <row r="89" spans="1:2" ht="14" x14ac:dyDescent="0.15">
      <c r="A89" s="49" t="s">
        <v>380</v>
      </c>
      <c r="B89" s="53" t="str">
        <f t="shared" si="1"/>
        <v>https://github.com/uberboutique/whataform-repo/raw/main/pictures/BI0023.jpg</v>
      </c>
    </row>
    <row r="90" spans="1:2" ht="14" x14ac:dyDescent="0.15">
      <c r="A90" s="49" t="s">
        <v>382</v>
      </c>
      <c r="B90" s="53" t="str">
        <f t="shared" si="1"/>
        <v>https://github.com/uberboutique/whataform-repo/raw/main/pictures/BI0025.jpg</v>
      </c>
    </row>
    <row r="91" spans="1:2" ht="14" x14ac:dyDescent="0.15">
      <c r="A91" s="49" t="s">
        <v>398</v>
      </c>
      <c r="B91" s="53" t="str">
        <f t="shared" si="1"/>
        <v>https://github.com/uberboutique/whataform-repo/raw/main/pictures/BI0028.jpg</v>
      </c>
    </row>
    <row r="92" spans="1:2" ht="14" x14ac:dyDescent="0.15">
      <c r="A92" s="49" t="s">
        <v>399</v>
      </c>
      <c r="B92" s="53" t="str">
        <f t="shared" si="1"/>
        <v>https://github.com/uberboutique/whataform-repo/raw/main/pictures/BI0029.jpg</v>
      </c>
    </row>
    <row r="93" spans="1:2" ht="14" x14ac:dyDescent="0.15">
      <c r="A93" s="49" t="s">
        <v>530</v>
      </c>
      <c r="B93" s="53" t="str">
        <f t="shared" si="1"/>
        <v>https://github.com/uberboutique/whataform-repo/raw/main/pictures/BI0035.jpg</v>
      </c>
    </row>
    <row r="94" spans="1:2" ht="14" x14ac:dyDescent="0.15">
      <c r="A94" s="49" t="s">
        <v>415</v>
      </c>
      <c r="B94" s="53" t="str">
        <f t="shared" si="1"/>
        <v>https://github.com/uberboutique/whataform-repo/raw/main/pictures/BO0001.jpg</v>
      </c>
    </row>
    <row r="95" spans="1:2" ht="14" x14ac:dyDescent="0.15">
      <c r="A95" s="49" t="s">
        <v>416</v>
      </c>
      <c r="B95" s="53" t="str">
        <f t="shared" si="1"/>
        <v>https://github.com/uberboutique/whataform-repo/raw/main/pictures/BO0002.jpg</v>
      </c>
    </row>
    <row r="96" spans="1:2" ht="14" x14ac:dyDescent="0.15">
      <c r="A96" s="49" t="s">
        <v>31</v>
      </c>
      <c r="B96" s="53" t="str">
        <f t="shared" si="1"/>
        <v>https://github.com/uberboutique/whataform-repo/raw/main/pictures/C0001.jpg</v>
      </c>
    </row>
    <row r="97" spans="1:2" ht="14" x14ac:dyDescent="0.15">
      <c r="A97" s="49" t="s">
        <v>32</v>
      </c>
      <c r="B97" s="53" t="str">
        <f t="shared" si="1"/>
        <v>https://github.com/uberboutique/whataform-repo/raw/main/pictures/C0002.jpg</v>
      </c>
    </row>
    <row r="98" spans="1:2" ht="14" x14ac:dyDescent="0.15">
      <c r="A98" s="49" t="s">
        <v>33</v>
      </c>
      <c r="B98" s="53" t="str">
        <f t="shared" si="1"/>
        <v>https://github.com/uberboutique/whataform-repo/raw/main/pictures/C0003.jpg</v>
      </c>
    </row>
    <row r="99" spans="1:2" ht="14" x14ac:dyDescent="0.15">
      <c r="A99" s="49" t="s">
        <v>34</v>
      </c>
      <c r="B99" s="53" t="str">
        <f t="shared" si="1"/>
        <v>https://github.com/uberboutique/whataform-repo/raw/main/pictures/C0004.jpg</v>
      </c>
    </row>
    <row r="100" spans="1:2" ht="14" x14ac:dyDescent="0.15">
      <c r="A100" s="49" t="s">
        <v>35</v>
      </c>
      <c r="B100" s="53" t="str">
        <f t="shared" si="1"/>
        <v>https://github.com/uberboutique/whataform-repo/raw/main/pictures/C0005.jpg</v>
      </c>
    </row>
    <row r="101" spans="1:2" ht="14" x14ac:dyDescent="0.15">
      <c r="A101" s="49" t="s">
        <v>36</v>
      </c>
      <c r="B101" s="53" t="str">
        <f t="shared" si="1"/>
        <v>https://github.com/uberboutique/whataform-repo/raw/main/pictures/C0006.jpg</v>
      </c>
    </row>
    <row r="102" spans="1:2" ht="14" x14ac:dyDescent="0.15">
      <c r="A102" s="49" t="s">
        <v>37</v>
      </c>
      <c r="B102" s="53" t="str">
        <f t="shared" si="1"/>
        <v>https://github.com/uberboutique/whataform-repo/raw/main/pictures/C0007.jpg</v>
      </c>
    </row>
    <row r="103" spans="1:2" ht="14" x14ac:dyDescent="0.15">
      <c r="A103" s="49" t="s">
        <v>38</v>
      </c>
      <c r="B103" s="53" t="str">
        <f t="shared" si="1"/>
        <v>https://github.com/uberboutique/whataform-repo/raw/main/pictures/C0008.jpg</v>
      </c>
    </row>
    <row r="104" spans="1:2" ht="14" x14ac:dyDescent="0.15">
      <c r="A104" s="49" t="s">
        <v>39</v>
      </c>
      <c r="B104" s="53" t="str">
        <f t="shared" si="1"/>
        <v>https://github.com/uberboutique/whataform-repo/raw/main/pictures/C0009.jpg</v>
      </c>
    </row>
    <row r="105" spans="1:2" ht="14" x14ac:dyDescent="0.15">
      <c r="A105" s="49" t="s">
        <v>40</v>
      </c>
      <c r="B105" s="53" t="str">
        <f t="shared" si="1"/>
        <v>https://github.com/uberboutique/whataform-repo/raw/main/pictures/C0010.jpg</v>
      </c>
    </row>
    <row r="106" spans="1:2" ht="14" x14ac:dyDescent="0.15">
      <c r="A106" s="49" t="s">
        <v>41</v>
      </c>
      <c r="B106" s="53" t="str">
        <f t="shared" si="1"/>
        <v>https://github.com/uberboutique/whataform-repo/raw/main/pictures/C0011.jpg</v>
      </c>
    </row>
    <row r="107" spans="1:2" ht="14" x14ac:dyDescent="0.15">
      <c r="A107" s="49" t="s">
        <v>155</v>
      </c>
      <c r="B107" s="53" t="str">
        <f t="shared" si="1"/>
        <v>https://github.com/uberboutique/whataform-repo/raw/main/pictures/C0012.jpg</v>
      </c>
    </row>
    <row r="108" spans="1:2" ht="14" x14ac:dyDescent="0.15">
      <c r="A108" s="49" t="s">
        <v>343</v>
      </c>
      <c r="B108" s="53" t="str">
        <f t="shared" si="1"/>
        <v>https://github.com/uberboutique/whataform-repo/raw/main/pictures/CA0001.jpg</v>
      </c>
    </row>
    <row r="109" spans="1:2" ht="14" x14ac:dyDescent="0.15">
      <c r="A109" s="49" t="s">
        <v>344</v>
      </c>
      <c r="B109" s="53" t="str">
        <f t="shared" si="1"/>
        <v>https://github.com/uberboutique/whataform-repo/raw/main/pictures/CA0002.jpg</v>
      </c>
    </row>
    <row r="110" spans="1:2" ht="14" x14ac:dyDescent="0.15">
      <c r="A110" s="49" t="s">
        <v>347</v>
      </c>
      <c r="B110" s="53" t="str">
        <f t="shared" si="1"/>
        <v>https://github.com/uberboutique/whataform-repo/raw/main/pictures/CA0005.jpg</v>
      </c>
    </row>
    <row r="111" spans="1:2" ht="14" x14ac:dyDescent="0.15">
      <c r="A111" s="49" t="s">
        <v>467</v>
      </c>
      <c r="B111" s="53" t="str">
        <f t="shared" si="1"/>
        <v>https://github.com/uberboutique/whataform-repo/raw/main/pictures/CA0006.jpg</v>
      </c>
    </row>
    <row r="112" spans="1:2" ht="14" x14ac:dyDescent="0.15">
      <c r="A112" s="49" t="s">
        <v>468</v>
      </c>
      <c r="B112" s="53" t="str">
        <f t="shared" si="1"/>
        <v>https://github.com/uberboutique/whataform-repo/raw/main/pictures/CA0007.jpg</v>
      </c>
    </row>
    <row r="113" spans="1:2" ht="14" x14ac:dyDescent="0.15">
      <c r="A113" s="49" t="s">
        <v>469</v>
      </c>
      <c r="B113" s="53" t="str">
        <f t="shared" si="1"/>
        <v>https://github.com/uberboutique/whataform-repo/raw/main/pictures/CA0008.jpg</v>
      </c>
    </row>
    <row r="114" spans="1:2" ht="14" x14ac:dyDescent="0.15">
      <c r="A114" s="49" t="s">
        <v>470</v>
      </c>
      <c r="B114" s="53" t="str">
        <f t="shared" si="1"/>
        <v>https://github.com/uberboutique/whataform-repo/raw/main/pictures/CA0009.jpg</v>
      </c>
    </row>
    <row r="115" spans="1:2" ht="14" x14ac:dyDescent="0.15">
      <c r="A115" s="49" t="s">
        <v>471</v>
      </c>
      <c r="B115" s="53" t="str">
        <f t="shared" si="1"/>
        <v>https://github.com/uberboutique/whataform-repo/raw/main/pictures/CA0010.jpg</v>
      </c>
    </row>
    <row r="116" spans="1:2" ht="14" x14ac:dyDescent="0.15">
      <c r="A116" s="49" t="s">
        <v>472</v>
      </c>
      <c r="B116" s="53" t="str">
        <f t="shared" si="1"/>
        <v>https://github.com/uberboutique/whataform-repo/raw/main/pictures/CA0011.jpg</v>
      </c>
    </row>
    <row r="117" spans="1:2" ht="14" x14ac:dyDescent="0.15">
      <c r="A117" s="49" t="s">
        <v>473</v>
      </c>
      <c r="B117" s="53" t="str">
        <f t="shared" si="1"/>
        <v>https://github.com/uberboutique/whataform-repo/raw/main/pictures/CA0012.jpg</v>
      </c>
    </row>
    <row r="118" spans="1:2" ht="14" x14ac:dyDescent="0.15">
      <c r="A118" s="49" t="s">
        <v>474</v>
      </c>
      <c r="B118" s="53" t="str">
        <f t="shared" si="1"/>
        <v>https://github.com/uberboutique/whataform-repo/raw/main/pictures/CA0013.jpg</v>
      </c>
    </row>
    <row r="119" spans="1:2" ht="14" x14ac:dyDescent="0.15">
      <c r="A119" s="49" t="s">
        <v>475</v>
      </c>
      <c r="B119" s="53" t="str">
        <f t="shared" si="1"/>
        <v>https://github.com/uberboutique/whataform-repo/raw/main/pictures/CA0014.jpg</v>
      </c>
    </row>
    <row r="120" spans="1:2" ht="14" x14ac:dyDescent="0.15">
      <c r="A120" s="49" t="s">
        <v>476</v>
      </c>
      <c r="B120" s="53" t="str">
        <f t="shared" si="1"/>
        <v>https://github.com/uberboutique/whataform-repo/raw/main/pictures/CA0015.jpg</v>
      </c>
    </row>
    <row r="121" spans="1:2" ht="14" x14ac:dyDescent="0.15">
      <c r="A121" s="49" t="s">
        <v>477</v>
      </c>
      <c r="B121" s="53" t="str">
        <f t="shared" si="1"/>
        <v>https://github.com/uberboutique/whataform-repo/raw/main/pictures/CA0016.jpg</v>
      </c>
    </row>
    <row r="122" spans="1:2" ht="14" x14ac:dyDescent="0.15">
      <c r="A122" s="49" t="s">
        <v>695</v>
      </c>
      <c r="B122" s="53" t="str">
        <f t="shared" si="1"/>
        <v>https://github.com/uberboutique/whataform-repo/raw/main/pictures/CA0017.jpg</v>
      </c>
    </row>
    <row r="123" spans="1:2" ht="14" x14ac:dyDescent="0.15">
      <c r="A123" s="49" t="s">
        <v>698</v>
      </c>
      <c r="B123" s="53" t="str">
        <f t="shared" si="1"/>
        <v>https://github.com/uberboutique/whataform-repo/raw/main/pictures/CA0018.jpg</v>
      </c>
    </row>
    <row r="124" spans="1:2" ht="14" x14ac:dyDescent="0.15">
      <c r="A124" s="49" t="s">
        <v>405</v>
      </c>
      <c r="B124" s="53" t="str">
        <f t="shared" si="1"/>
        <v>https://github.com/uberboutique/whataform-repo/raw/main/pictures/EP0001.jpg</v>
      </c>
    </row>
    <row r="125" spans="1:2" ht="14" x14ac:dyDescent="0.15">
      <c r="A125" s="49" t="s">
        <v>406</v>
      </c>
      <c r="B125" s="53" t="str">
        <f t="shared" si="1"/>
        <v>https://github.com/uberboutique/whataform-repo/raw/main/pictures/EP0002.jpg</v>
      </c>
    </row>
    <row r="126" spans="1:2" ht="14" x14ac:dyDescent="0.15">
      <c r="A126" s="49" t="s">
        <v>464</v>
      </c>
      <c r="B126" s="53" t="str">
        <f t="shared" si="1"/>
        <v>https://github.com/uberboutique/whataform-repo/raw/main/pictures/H0002.jpg</v>
      </c>
    </row>
    <row r="127" spans="1:2" ht="14" x14ac:dyDescent="0.15">
      <c r="A127" s="49" t="s">
        <v>465</v>
      </c>
      <c r="B127" s="53" t="str">
        <f t="shared" si="1"/>
        <v>https://github.com/uberboutique/whataform-repo/raw/main/pictures/H0003.jpg</v>
      </c>
    </row>
    <row r="128" spans="1:2" ht="14" x14ac:dyDescent="0.15">
      <c r="A128" s="49" t="s">
        <v>466</v>
      </c>
      <c r="B128" s="53" t="str">
        <f t="shared" si="1"/>
        <v>https://github.com/uberboutique/whataform-repo/raw/main/pictures/H0004.jpg</v>
      </c>
    </row>
    <row r="129" spans="1:2" ht="14" x14ac:dyDescent="0.15">
      <c r="A129" s="49" t="s">
        <v>697</v>
      </c>
      <c r="B129" s="53" t="str">
        <f t="shared" si="1"/>
        <v>https://github.com/uberboutique/whataform-repo/raw/main/pictures/H0005.jpg</v>
      </c>
    </row>
    <row r="130" spans="1:2" ht="14" x14ac:dyDescent="0.15">
      <c r="A130" s="49" t="s">
        <v>149</v>
      </c>
      <c r="B130" s="53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49" t="s">
        <v>150</v>
      </c>
      <c r="B131" s="53" t="str">
        <f t="shared" si="2"/>
        <v>https://github.com/uberboutique/whataform-repo/raw/main/pictures/J0002.jpg</v>
      </c>
    </row>
    <row r="132" spans="1:2" ht="14" x14ac:dyDescent="0.15">
      <c r="A132" s="49" t="s">
        <v>151</v>
      </c>
      <c r="B132" s="53" t="str">
        <f t="shared" si="2"/>
        <v>https://github.com/uberboutique/whataform-repo/raw/main/pictures/J0003.jpg</v>
      </c>
    </row>
    <row r="133" spans="1:2" ht="14" x14ac:dyDescent="0.15">
      <c r="A133" s="49" t="s">
        <v>413</v>
      </c>
      <c r="B133" s="53" t="str">
        <f t="shared" si="2"/>
        <v>https://github.com/uberboutique/whataform-repo/raw/main/pictures/J0004.jpg</v>
      </c>
    </row>
    <row r="134" spans="1:2" ht="14" x14ac:dyDescent="0.15">
      <c r="A134" s="49" t="s">
        <v>414</v>
      </c>
      <c r="B134" s="53" t="str">
        <f t="shared" si="2"/>
        <v>https://github.com/uberboutique/whataform-repo/raw/main/pictures/J0005.jpg</v>
      </c>
    </row>
    <row r="135" spans="1:2" ht="14" x14ac:dyDescent="0.15">
      <c r="A135" s="49" t="s">
        <v>696</v>
      </c>
      <c r="B135" s="53" t="str">
        <f t="shared" si="2"/>
        <v>https://github.com/uberboutique/whataform-repo/raw/main/pictures/J0006.jpg</v>
      </c>
    </row>
    <row r="136" spans="1:2" ht="14" x14ac:dyDescent="0.15">
      <c r="A136" s="49" t="s">
        <v>699</v>
      </c>
      <c r="B136" s="53" t="str">
        <f t="shared" si="2"/>
        <v>https://github.com/uberboutique/whataform-repo/raw/main/pictures/L0002.jpg</v>
      </c>
    </row>
    <row r="137" spans="1:2" ht="14" x14ac:dyDescent="0.15">
      <c r="A137" s="49" t="s">
        <v>701</v>
      </c>
      <c r="B137" s="53" t="str">
        <f t="shared" si="2"/>
        <v>https://github.com/uberboutique/whataform-repo/raw/main/pictures/L0003.jpg</v>
      </c>
    </row>
    <row r="138" spans="1:2" ht="14" x14ac:dyDescent="0.15">
      <c r="A138" s="49" t="s">
        <v>703</v>
      </c>
      <c r="B138" s="53" t="str">
        <f t="shared" si="2"/>
        <v>https://github.com/uberboutique/whataform-repo/raw/main/pictures/L0004.jpg</v>
      </c>
    </row>
    <row r="139" spans="1:2" ht="14" x14ac:dyDescent="0.15">
      <c r="A139" s="49" t="s">
        <v>707</v>
      </c>
      <c r="B139" s="53" t="str">
        <f t="shared" si="2"/>
        <v>https://github.com/uberboutique/whataform-repo/raw/main/pictures/L0005.jpg</v>
      </c>
    </row>
    <row r="140" spans="1:2" ht="14" x14ac:dyDescent="0.15">
      <c r="A140" s="49" t="s">
        <v>351</v>
      </c>
      <c r="B140" s="53" t="str">
        <f t="shared" si="2"/>
        <v>https://github.com/uberboutique/whataform-repo/raw/main/pictures/P0014.jpg</v>
      </c>
    </row>
    <row r="141" spans="1:2" ht="14" x14ac:dyDescent="0.15">
      <c r="A141" s="49" t="s">
        <v>352</v>
      </c>
      <c r="B141" s="53" t="str">
        <f t="shared" si="2"/>
        <v>https://github.com/uberboutique/whataform-repo/raw/main/pictures/P0015.jpg</v>
      </c>
    </row>
    <row r="142" spans="1:2" ht="14" x14ac:dyDescent="0.15">
      <c r="A142" s="49" t="s">
        <v>386</v>
      </c>
      <c r="B142" s="53" t="str">
        <f t="shared" si="2"/>
        <v>https://github.com/uberboutique/whataform-repo/raw/main/pictures/P0016.jpg</v>
      </c>
    </row>
    <row r="143" spans="1:2" ht="14" x14ac:dyDescent="0.15">
      <c r="A143" s="49" t="s">
        <v>388</v>
      </c>
      <c r="B143" s="53" t="str">
        <f t="shared" si="2"/>
        <v>https://github.com/uberboutique/whataform-repo/raw/main/pictures/P0018.jpg</v>
      </c>
    </row>
    <row r="144" spans="1:2" ht="14" x14ac:dyDescent="0.15">
      <c r="A144" s="49" t="s">
        <v>390</v>
      </c>
      <c r="B144" s="53" t="str">
        <f t="shared" si="2"/>
        <v>https://github.com/uberboutique/whataform-repo/raw/main/pictures/P0020.jpg</v>
      </c>
    </row>
    <row r="145" spans="1:2" ht="14" x14ac:dyDescent="0.15">
      <c r="A145" s="49" t="s">
        <v>423</v>
      </c>
      <c r="B145" s="53" t="str">
        <f t="shared" si="2"/>
        <v>https://github.com/uberboutique/whataform-repo/raw/main/pictures/P0021.jpg</v>
      </c>
    </row>
    <row r="146" spans="1:2" ht="14" x14ac:dyDescent="0.15">
      <c r="A146" s="49" t="s">
        <v>461</v>
      </c>
      <c r="B146" s="53" t="str">
        <f t="shared" si="2"/>
        <v>https://github.com/uberboutique/whataform-repo/raw/main/pictures/P0022.jpg</v>
      </c>
    </row>
    <row r="147" spans="1:2" ht="14" x14ac:dyDescent="0.15">
      <c r="A147" s="49" t="s">
        <v>662</v>
      </c>
      <c r="B147" s="53" t="str">
        <f t="shared" si="2"/>
        <v>https://github.com/uberboutique/whataform-repo/raw/main/pictures/P0025.jpg</v>
      </c>
    </row>
    <row r="148" spans="1:2" ht="14" x14ac:dyDescent="0.15">
      <c r="A148" s="49" t="s">
        <v>682</v>
      </c>
      <c r="B148" s="53" t="str">
        <f t="shared" si="2"/>
        <v>https://github.com/uberboutique/whataform-repo/raw/main/pictures/P0026.jpg</v>
      </c>
    </row>
    <row r="149" spans="1:2" ht="14" x14ac:dyDescent="0.15">
      <c r="A149" s="49" t="s">
        <v>705</v>
      </c>
      <c r="B149" s="53" t="str">
        <f t="shared" si="2"/>
        <v>https://github.com/uberboutique/whataform-repo/raw/main/pictures/P0027.jpg</v>
      </c>
    </row>
    <row r="150" spans="1:2" ht="14" x14ac:dyDescent="0.15">
      <c r="A150" s="49" t="s">
        <v>709</v>
      </c>
      <c r="B150" s="53" t="str">
        <f t="shared" si="2"/>
        <v>https://github.com/uberboutique/whataform-repo/raw/main/pictures/P0073.jpg</v>
      </c>
    </row>
    <row r="151" spans="1:2" ht="14" x14ac:dyDescent="0.15">
      <c r="A151" s="49" t="s">
        <v>395</v>
      </c>
      <c r="B151" s="53" t="str">
        <f t="shared" si="2"/>
        <v>https://github.com/uberboutique/whataform-repo/raw/main/pictures/PA0001.jpg</v>
      </c>
    </row>
    <row r="152" spans="1:2" ht="14" x14ac:dyDescent="0.15">
      <c r="A152" s="49" t="s">
        <v>396</v>
      </c>
      <c r="B152" s="53" t="str">
        <f t="shared" si="2"/>
        <v>https://github.com/uberboutique/whataform-repo/raw/main/pictures/PA0002.jpg</v>
      </c>
    </row>
    <row r="153" spans="1:2" ht="14" x14ac:dyDescent="0.15">
      <c r="A153" s="49" t="s">
        <v>397</v>
      </c>
      <c r="B153" s="53" t="str">
        <f t="shared" si="2"/>
        <v>https://github.com/uberboutique/whataform-repo/raw/main/pictures/PA0003.jpg</v>
      </c>
    </row>
    <row r="154" spans="1:2" ht="14" x14ac:dyDescent="0.15">
      <c r="A154" s="49" t="s">
        <v>400</v>
      </c>
      <c r="B154" s="53" t="str">
        <f t="shared" si="2"/>
        <v>https://github.com/uberboutique/whataform-repo/raw/main/pictures/PA0004.jpg</v>
      </c>
    </row>
    <row r="155" spans="1:2" ht="14" x14ac:dyDescent="0.15">
      <c r="A155" s="49" t="s">
        <v>402</v>
      </c>
      <c r="B155" s="53" t="str">
        <f t="shared" si="2"/>
        <v>https://github.com/uberboutique/whataform-repo/raw/main/pictures/PA0006.jpg</v>
      </c>
    </row>
    <row r="156" spans="1:2" ht="14" x14ac:dyDescent="0.15">
      <c r="A156" s="49" t="s">
        <v>403</v>
      </c>
      <c r="B156" s="53" t="str">
        <f t="shared" si="2"/>
        <v>https://github.com/uberboutique/whataform-repo/raw/main/pictures/PA0007.jpg</v>
      </c>
    </row>
    <row r="157" spans="1:2" ht="14" x14ac:dyDescent="0.15">
      <c r="A157" s="49" t="s">
        <v>408</v>
      </c>
      <c r="B157" s="53" t="str">
        <f t="shared" si="2"/>
        <v>https://github.com/uberboutique/whataform-repo/raw/main/pictures/SB0002.jpg</v>
      </c>
    </row>
    <row r="158" spans="1:2" ht="14" x14ac:dyDescent="0.15">
      <c r="A158" s="49" t="s">
        <v>410</v>
      </c>
      <c r="B158" s="53" t="str">
        <f t="shared" si="2"/>
        <v>https://github.com/uberboutique/whataform-repo/raw/main/pictures/SB0004.jpg</v>
      </c>
    </row>
    <row r="159" spans="1:2" ht="14" x14ac:dyDescent="0.15">
      <c r="A159" s="49" t="s">
        <v>49</v>
      </c>
      <c r="B159" s="53" t="str">
        <f t="shared" si="2"/>
        <v>https://github.com/uberboutique/whataform-repo/raw/main/pictures/T0002.jpg</v>
      </c>
    </row>
    <row r="160" spans="1:2" ht="14" x14ac:dyDescent="0.15">
      <c r="A160" s="49" t="s">
        <v>56</v>
      </c>
      <c r="B160" s="53" t="str">
        <f t="shared" si="2"/>
        <v>https://github.com/uberboutique/whataform-repo/raw/main/pictures/T0004.jpg</v>
      </c>
    </row>
    <row r="161" spans="1:2" ht="14" x14ac:dyDescent="0.15">
      <c r="A161" s="49" t="s">
        <v>57</v>
      </c>
      <c r="B161" s="53" t="str">
        <f t="shared" si="2"/>
        <v>https://github.com/uberboutique/whataform-repo/raw/main/pictures/T0005.jpg</v>
      </c>
    </row>
    <row r="162" spans="1:2" ht="14" x14ac:dyDescent="0.15">
      <c r="A162" s="49" t="s">
        <v>59</v>
      </c>
      <c r="B162" s="53" t="str">
        <f t="shared" si="2"/>
        <v>https://github.com/uberboutique/whataform-repo/raw/main/pictures/T0007.jpg</v>
      </c>
    </row>
    <row r="163" spans="1:2" ht="14" x14ac:dyDescent="0.15">
      <c r="A163" s="49" t="s">
        <v>65</v>
      </c>
      <c r="B163" s="53" t="str">
        <f t="shared" si="2"/>
        <v>https://github.com/uberboutique/whataform-repo/raw/main/pictures/T0013.jpg</v>
      </c>
    </row>
    <row r="164" spans="1:2" ht="14" x14ac:dyDescent="0.15">
      <c r="A164" s="49" t="s">
        <v>66</v>
      </c>
      <c r="B164" s="53" t="str">
        <f t="shared" si="2"/>
        <v>https://github.com/uberboutique/whataform-repo/raw/main/pictures/T0014.jpg</v>
      </c>
    </row>
    <row r="165" spans="1:2" ht="14" x14ac:dyDescent="0.15">
      <c r="A165" s="49" t="s">
        <v>67</v>
      </c>
      <c r="B165" s="53" t="str">
        <f t="shared" si="2"/>
        <v>https://github.com/uberboutique/whataform-repo/raw/main/pictures/T0016.jpg</v>
      </c>
    </row>
    <row r="166" spans="1:2" ht="14" x14ac:dyDescent="0.15">
      <c r="A166" s="49" t="s">
        <v>70</v>
      </c>
      <c r="B166" s="53" t="str">
        <f t="shared" si="2"/>
        <v>https://github.com/uberboutique/whataform-repo/raw/main/pictures/T0019.jpg</v>
      </c>
    </row>
    <row r="167" spans="1:2" ht="14" x14ac:dyDescent="0.15">
      <c r="A167" s="49" t="s">
        <v>71</v>
      </c>
      <c r="B167" s="53" t="str">
        <f t="shared" si="2"/>
        <v>https://github.com/uberboutique/whataform-repo/raw/main/pictures/T0020.jpg</v>
      </c>
    </row>
    <row r="168" spans="1:2" ht="14" x14ac:dyDescent="0.15">
      <c r="A168" s="49" t="s">
        <v>72</v>
      </c>
      <c r="B168" s="53" t="str">
        <f t="shared" si="2"/>
        <v>https://github.com/uberboutique/whataform-repo/raw/main/pictures/T0021.jpg</v>
      </c>
    </row>
    <row r="169" spans="1:2" ht="14" x14ac:dyDescent="0.15">
      <c r="A169" s="49" t="s">
        <v>73</v>
      </c>
      <c r="B169" s="53" t="str">
        <f t="shared" si="2"/>
        <v>https://github.com/uberboutique/whataform-repo/raw/main/pictures/T0022.jpg</v>
      </c>
    </row>
    <row r="170" spans="1:2" ht="14" x14ac:dyDescent="0.15">
      <c r="A170" s="49" t="s">
        <v>74</v>
      </c>
      <c r="B170" s="53" t="str">
        <f t="shared" si="2"/>
        <v>https://github.com/uberboutique/whataform-repo/raw/main/pictures/T0023.jpg</v>
      </c>
    </row>
    <row r="171" spans="1:2" ht="14" x14ac:dyDescent="0.15">
      <c r="A171" s="49" t="s">
        <v>75</v>
      </c>
      <c r="B171" s="53" t="str">
        <f t="shared" si="2"/>
        <v>https://github.com/uberboutique/whataform-repo/raw/main/pictures/T0024.jpg</v>
      </c>
    </row>
    <row r="172" spans="1:2" ht="14" x14ac:dyDescent="0.15">
      <c r="A172" s="49" t="s">
        <v>76</v>
      </c>
      <c r="B172" s="53" t="str">
        <f t="shared" si="2"/>
        <v>https://github.com/uberboutique/whataform-repo/raw/main/pictures/T0025.jpg</v>
      </c>
    </row>
    <row r="173" spans="1:2" ht="14" x14ac:dyDescent="0.15">
      <c r="A173" s="49" t="s">
        <v>80</v>
      </c>
      <c r="B173" s="53" t="str">
        <f t="shared" si="2"/>
        <v>https://github.com/uberboutique/whataform-repo/raw/main/pictures/T0029.jpg</v>
      </c>
    </row>
    <row r="174" spans="1:2" ht="14" x14ac:dyDescent="0.15">
      <c r="A174" s="49" t="s">
        <v>659</v>
      </c>
      <c r="B174" s="53" t="str">
        <f t="shared" si="2"/>
        <v>https://github.com/uberboutique/whataform-repo/raw/main/pictures/T0036.jpg</v>
      </c>
    </row>
    <row r="175" spans="1:2" ht="14" x14ac:dyDescent="0.15">
      <c r="A175" s="49" t="s">
        <v>660</v>
      </c>
      <c r="B175" s="53" t="str">
        <f t="shared" si="2"/>
        <v>https://github.com/uberboutique/whataform-repo/raw/main/pictures/T0037.jpg</v>
      </c>
    </row>
    <row r="176" spans="1:2" ht="14" x14ac:dyDescent="0.15">
      <c r="A176" s="49" t="s">
        <v>661</v>
      </c>
      <c r="B176" s="53" t="str">
        <f t="shared" si="2"/>
        <v>https://github.com/uberboutique/whataform-repo/raw/main/pictures/T0038.jpg</v>
      </c>
    </row>
    <row r="177" spans="1:2" ht="14" x14ac:dyDescent="0.15">
      <c r="A177" s="49" t="s">
        <v>531</v>
      </c>
      <c r="B177" s="53" t="str">
        <f t="shared" si="2"/>
        <v>https://github.com/uberboutique/whataform-repo/raw/main/pictures/T0039.jpg</v>
      </c>
    </row>
    <row r="178" spans="1:2" ht="14" x14ac:dyDescent="0.15">
      <c r="A178" s="49" t="s">
        <v>532</v>
      </c>
      <c r="B178" s="53" t="str">
        <f t="shared" si="2"/>
        <v>https://github.com/uberboutique/whataform-repo/raw/main/pictures/T0040.jpg</v>
      </c>
    </row>
    <row r="179" spans="1:2" ht="14" x14ac:dyDescent="0.15">
      <c r="A179" s="49" t="s">
        <v>664</v>
      </c>
      <c r="B179" s="53" t="str">
        <f t="shared" si="2"/>
        <v>https://github.com/uberboutique/whataform-repo/raw/main/pictures/T0041.jpg</v>
      </c>
    </row>
    <row r="180" spans="1:2" ht="14" x14ac:dyDescent="0.15">
      <c r="A180" s="49" t="s">
        <v>670</v>
      </c>
      <c r="B180" s="53" t="str">
        <f t="shared" si="2"/>
        <v>https://github.com/uberboutique/whataform-repo/raw/main/pictures/T0042.jpg</v>
      </c>
    </row>
    <row r="181" spans="1:2" ht="14" x14ac:dyDescent="0.15">
      <c r="A181" s="49" t="s">
        <v>671</v>
      </c>
      <c r="B181" s="53" t="str">
        <f t="shared" si="2"/>
        <v>https://github.com/uberboutique/whataform-repo/raw/main/pictures/T0043.jpg</v>
      </c>
    </row>
    <row r="182" spans="1:2" ht="14" x14ac:dyDescent="0.15">
      <c r="A182" s="49" t="s">
        <v>672</v>
      </c>
      <c r="B182" s="53" t="str">
        <f t="shared" si="2"/>
        <v>https://github.com/uberboutique/whataform-repo/raw/main/pictures/T0044.jpg</v>
      </c>
    </row>
    <row r="183" spans="1:2" ht="14" x14ac:dyDescent="0.15">
      <c r="A183" s="49" t="s">
        <v>683</v>
      </c>
      <c r="B183" s="53" t="str">
        <f t="shared" si="2"/>
        <v>https://github.com/uberboutique/whataform-repo/raw/main/pictures/T0046.jpg</v>
      </c>
    </row>
    <row r="184" spans="1:2" ht="14" x14ac:dyDescent="0.15">
      <c r="A184" s="49" t="s">
        <v>533</v>
      </c>
      <c r="B184" s="53" t="str">
        <f t="shared" si="2"/>
        <v>https://github.com/uberboutique/whataform-repo/raw/main/pictures/TN001.jpg</v>
      </c>
    </row>
    <row r="185" spans="1:2" ht="14" x14ac:dyDescent="0.15">
      <c r="A185" s="49" t="s">
        <v>543</v>
      </c>
      <c r="B185" s="53" t="str">
        <f t="shared" si="2"/>
        <v>https://github.com/uberboutique/whataform-repo/raw/main/pictures/TN002.jpg</v>
      </c>
    </row>
    <row r="186" spans="1:2" ht="14" x14ac:dyDescent="0.15">
      <c r="A186" s="49" t="s">
        <v>538</v>
      </c>
      <c r="B186" s="53" t="str">
        <f t="shared" si="2"/>
        <v>https://github.com/uberboutique/whataform-repo/raw/main/pictures/TN003.jpg</v>
      </c>
    </row>
    <row r="187" spans="1:2" ht="14" x14ac:dyDescent="0.15">
      <c r="A187" s="49" t="s">
        <v>539</v>
      </c>
      <c r="B187" s="53" t="str">
        <f t="shared" si="2"/>
        <v>https://github.com/uberboutique/whataform-repo/raw/main/pictures/TN004.jpg</v>
      </c>
    </row>
    <row r="188" spans="1:2" ht="14" x14ac:dyDescent="0.15">
      <c r="A188" s="49" t="s">
        <v>542</v>
      </c>
      <c r="B188" s="53" t="str">
        <f t="shared" si="2"/>
        <v>https://github.com/uberboutique/whataform-repo/raw/main/pictures/TN005.jpg</v>
      </c>
    </row>
    <row r="189" spans="1:2" ht="14" x14ac:dyDescent="0.15">
      <c r="A189" s="49" t="s">
        <v>537</v>
      </c>
      <c r="B189" s="53" t="str">
        <f t="shared" si="2"/>
        <v>https://github.com/uberboutique/whataform-repo/raw/main/pictures/TN006.jpg</v>
      </c>
    </row>
    <row r="190" spans="1:2" ht="14" x14ac:dyDescent="0.15">
      <c r="A190" s="49" t="s">
        <v>536</v>
      </c>
      <c r="B190" s="53" t="str">
        <f t="shared" si="2"/>
        <v>https://github.com/uberboutique/whataform-repo/raw/main/pictures/TN007.jpg</v>
      </c>
    </row>
    <row r="191" spans="1:2" ht="14" x14ac:dyDescent="0.15">
      <c r="A191" s="49" t="s">
        <v>535</v>
      </c>
      <c r="B191" s="53" t="str">
        <f t="shared" si="2"/>
        <v>https://github.com/uberboutique/whataform-repo/raw/main/pictures/TN008.jpg</v>
      </c>
    </row>
    <row r="192" spans="1:2" ht="14" x14ac:dyDescent="0.15">
      <c r="A192" s="49" t="s">
        <v>534</v>
      </c>
      <c r="B192" s="53" t="str">
        <f t="shared" si="2"/>
        <v>https://github.com/uberboutique/whataform-repo/raw/main/pictures/TN009.jpg</v>
      </c>
    </row>
    <row r="193" spans="1:2" ht="14" x14ac:dyDescent="0.15">
      <c r="A193" s="49" t="s">
        <v>541</v>
      </c>
      <c r="B193" s="53" t="str">
        <f t="shared" si="2"/>
        <v>https://github.com/uberboutique/whataform-repo/raw/main/pictures/TN010.jpg</v>
      </c>
    </row>
    <row r="194" spans="1:2" ht="14" x14ac:dyDescent="0.15">
      <c r="A194" s="49" t="s">
        <v>540</v>
      </c>
      <c r="B194" s="53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49" t="s">
        <v>87</v>
      </c>
      <c r="B195" s="53" t="str">
        <f t="shared" si="3"/>
        <v>https://github.com/uberboutique/whataform-repo/raw/main/pictures/V0001.jpg</v>
      </c>
    </row>
    <row r="196" spans="1:2" ht="14" x14ac:dyDescent="0.15">
      <c r="A196" s="49" t="s">
        <v>88</v>
      </c>
      <c r="B196" s="53" t="str">
        <f t="shared" si="3"/>
        <v>https://github.com/uberboutique/whataform-repo/raw/main/pictures/V0002.jpg</v>
      </c>
    </row>
    <row r="197" spans="1:2" ht="14" x14ac:dyDescent="0.15">
      <c r="A197" s="49" t="s">
        <v>89</v>
      </c>
      <c r="B197" s="53" t="str">
        <f t="shared" si="3"/>
        <v>https://github.com/uberboutique/whataform-repo/raw/main/pictures/V0003.jpg</v>
      </c>
    </row>
    <row r="198" spans="1:2" ht="14" x14ac:dyDescent="0.15">
      <c r="A198" s="49" t="s">
        <v>94</v>
      </c>
      <c r="B198" s="53" t="str">
        <f t="shared" si="3"/>
        <v>https://github.com/uberboutique/whataform-repo/raw/main/pictures/V0004.jpg</v>
      </c>
    </row>
    <row r="199" spans="1:2" ht="14" x14ac:dyDescent="0.15">
      <c r="A199" s="49" t="s">
        <v>95</v>
      </c>
      <c r="B199" s="53" t="str">
        <f t="shared" si="3"/>
        <v>https://github.com/uberboutique/whataform-repo/raw/main/pictures/V0005.jpg</v>
      </c>
    </row>
    <row r="200" spans="1:2" ht="14" x14ac:dyDescent="0.15">
      <c r="A200" s="49" t="s">
        <v>96</v>
      </c>
      <c r="B200" s="53" t="str">
        <f t="shared" si="3"/>
        <v>https://github.com/uberboutique/whataform-repo/raw/main/pictures/V0006.jpg</v>
      </c>
    </row>
    <row r="201" spans="1:2" ht="14" x14ac:dyDescent="0.15">
      <c r="A201" s="49" t="s">
        <v>391</v>
      </c>
      <c r="B201" s="53" t="str">
        <f t="shared" si="3"/>
        <v>https://github.com/uberboutique/whataform-repo/raw/main/pictures/V0007.jpg</v>
      </c>
    </row>
    <row r="202" spans="1:2" ht="14" x14ac:dyDescent="0.15">
      <c r="A202" s="49" t="s">
        <v>97</v>
      </c>
      <c r="B202" s="53" t="str">
        <f t="shared" si="3"/>
        <v>https://github.com/uberboutique/whataform-repo/raw/main/pictures/V0008.jpg</v>
      </c>
    </row>
    <row r="203" spans="1:2" ht="14" x14ac:dyDescent="0.15">
      <c r="A203" s="49" t="s">
        <v>98</v>
      </c>
      <c r="B203" s="53" t="str">
        <f t="shared" si="3"/>
        <v>https://github.com/uberboutique/whataform-repo/raw/main/pictures/V0009.jpg</v>
      </c>
    </row>
    <row r="204" spans="1:2" ht="14" x14ac:dyDescent="0.15">
      <c r="A204" s="49" t="s">
        <v>99</v>
      </c>
      <c r="B204" s="53" t="str">
        <f t="shared" si="3"/>
        <v>https://github.com/uberboutique/whataform-repo/raw/main/pictures/V0010.jpg</v>
      </c>
    </row>
    <row r="205" spans="1:2" ht="14" x14ac:dyDescent="0.15">
      <c r="A205" s="49" t="s">
        <v>100</v>
      </c>
      <c r="B205" s="53" t="str">
        <f t="shared" si="3"/>
        <v>https://github.com/uberboutique/whataform-repo/raw/main/pictures/V0011.jpg</v>
      </c>
    </row>
    <row r="206" spans="1:2" ht="14" x14ac:dyDescent="0.15">
      <c r="A206" s="49" t="s">
        <v>111</v>
      </c>
      <c r="B206" s="53" t="str">
        <f t="shared" si="3"/>
        <v>https://github.com/uberboutique/whataform-repo/raw/main/pictures/V0012.jpg</v>
      </c>
    </row>
    <row r="207" spans="1:2" ht="14" x14ac:dyDescent="0.15">
      <c r="A207" s="49" t="s">
        <v>112</v>
      </c>
      <c r="B207" s="53" t="str">
        <f t="shared" si="3"/>
        <v>https://github.com/uberboutique/whataform-repo/raw/main/pictures/V0013.jpg</v>
      </c>
    </row>
    <row r="208" spans="1:2" ht="14" x14ac:dyDescent="0.15">
      <c r="A208" s="49" t="s">
        <v>113</v>
      </c>
      <c r="B208" s="53" t="str">
        <f t="shared" si="3"/>
        <v>https://github.com/uberboutique/whataform-repo/raw/main/pictures/V0014.jpg</v>
      </c>
    </row>
    <row r="209" spans="1:2" ht="14" x14ac:dyDescent="0.15">
      <c r="A209" s="49" t="s">
        <v>114</v>
      </c>
      <c r="B209" s="53" t="str">
        <f t="shared" si="3"/>
        <v>https://github.com/uberboutique/whataform-repo/raw/main/pictures/V0015.jpg</v>
      </c>
    </row>
    <row r="210" spans="1:2" ht="14" x14ac:dyDescent="0.15">
      <c r="A210" s="49" t="s">
        <v>115</v>
      </c>
      <c r="B210" s="53" t="str">
        <f t="shared" si="3"/>
        <v>https://github.com/uberboutique/whataform-repo/raw/main/pictures/V0016.jpg</v>
      </c>
    </row>
    <row r="211" spans="1:2" ht="14" x14ac:dyDescent="0.15">
      <c r="A211" s="49" t="s">
        <v>117</v>
      </c>
      <c r="B211" s="53" t="str">
        <f t="shared" si="3"/>
        <v>https://github.com/uberboutique/whataform-repo/raw/main/pictures/V0017.jpg</v>
      </c>
    </row>
    <row r="212" spans="1:2" ht="14" x14ac:dyDescent="0.15">
      <c r="A212" s="49" t="s">
        <v>118</v>
      </c>
      <c r="B212" s="53" t="str">
        <f t="shared" si="3"/>
        <v>https://github.com/uberboutique/whataform-repo/raw/main/pictures/V0018.jpg</v>
      </c>
    </row>
    <row r="213" spans="1:2" ht="14" x14ac:dyDescent="0.15">
      <c r="A213" s="49" t="s">
        <v>120</v>
      </c>
      <c r="B213" s="53" t="str">
        <f t="shared" si="3"/>
        <v>https://github.com/uberboutique/whataform-repo/raw/main/pictures/V0019.jpg</v>
      </c>
    </row>
    <row r="214" spans="1:2" ht="14" x14ac:dyDescent="0.15">
      <c r="A214" s="49" t="s">
        <v>123</v>
      </c>
      <c r="B214" s="53" t="str">
        <f t="shared" si="3"/>
        <v>https://github.com/uberboutique/whataform-repo/raw/main/pictures/V0020.jpg</v>
      </c>
    </row>
    <row r="215" spans="1:2" ht="14" x14ac:dyDescent="0.15">
      <c r="A215" s="49" t="s">
        <v>124</v>
      </c>
      <c r="B215" s="53" t="str">
        <f t="shared" si="3"/>
        <v>https://github.com/uberboutique/whataform-repo/raw/main/pictures/V0021.jpg</v>
      </c>
    </row>
    <row r="216" spans="1:2" ht="14" x14ac:dyDescent="0.15">
      <c r="A216" s="49" t="s">
        <v>125</v>
      </c>
      <c r="B216" s="53" t="str">
        <f t="shared" si="3"/>
        <v>https://github.com/uberboutique/whataform-repo/raw/main/pictures/V0022.jpg</v>
      </c>
    </row>
    <row r="217" spans="1:2" ht="14" x14ac:dyDescent="0.15">
      <c r="A217" s="49" t="s">
        <v>126</v>
      </c>
      <c r="B217" s="53" t="str">
        <f t="shared" si="3"/>
        <v>https://github.com/uberboutique/whataform-repo/raw/main/pictures/V0023.jpg</v>
      </c>
    </row>
    <row r="218" spans="1:2" ht="14" x14ac:dyDescent="0.15">
      <c r="A218" s="49" t="s">
        <v>127</v>
      </c>
      <c r="B218" s="53" t="str">
        <f t="shared" si="3"/>
        <v>https://github.com/uberboutique/whataform-repo/raw/main/pictures/V0024.jpg</v>
      </c>
    </row>
    <row r="219" spans="1:2" ht="14" x14ac:dyDescent="0.15">
      <c r="A219" s="49" t="s">
        <v>131</v>
      </c>
      <c r="B219" s="53" t="str">
        <f t="shared" si="3"/>
        <v>https://github.com/uberboutique/whataform-repo/raw/main/pictures/V0025.jpg</v>
      </c>
    </row>
    <row r="220" spans="1:2" ht="14" x14ac:dyDescent="0.15">
      <c r="A220" s="49" t="s">
        <v>132</v>
      </c>
      <c r="B220" s="53" t="str">
        <f t="shared" si="3"/>
        <v>https://github.com/uberboutique/whataform-repo/raw/main/pictures/V0026.jpg</v>
      </c>
    </row>
    <row r="221" spans="1:2" ht="14" x14ac:dyDescent="0.15">
      <c r="A221" s="49" t="s">
        <v>139</v>
      </c>
      <c r="B221" s="53" t="str">
        <f t="shared" si="3"/>
        <v>https://github.com/uberboutique/whataform-repo/raw/main/pictures/V0027.jpg</v>
      </c>
    </row>
    <row r="222" spans="1:2" ht="14" x14ac:dyDescent="0.15">
      <c r="A222" s="49" t="s">
        <v>140</v>
      </c>
      <c r="B222" s="53" t="str">
        <f t="shared" si="3"/>
        <v>https://github.com/uberboutique/whataform-repo/raw/main/pictures/V0028.jpg</v>
      </c>
    </row>
    <row r="223" spans="1:2" ht="14" x14ac:dyDescent="0.15">
      <c r="A223" s="49" t="s">
        <v>141</v>
      </c>
      <c r="B223" s="53" t="str">
        <f t="shared" si="3"/>
        <v>https://github.com/uberboutique/whataform-repo/raw/main/pictures/V0029.jpg</v>
      </c>
    </row>
    <row r="224" spans="1:2" ht="14" x14ac:dyDescent="0.15">
      <c r="A224" s="49" t="s">
        <v>142</v>
      </c>
      <c r="B224" s="53" t="str">
        <f t="shared" si="3"/>
        <v>https://github.com/uberboutique/whataform-repo/raw/main/pictures/V0030.jpg</v>
      </c>
    </row>
    <row r="225" spans="1:2" ht="14" x14ac:dyDescent="0.15">
      <c r="A225" s="49" t="s">
        <v>143</v>
      </c>
      <c r="B225" s="53" t="str">
        <f t="shared" si="3"/>
        <v>https://github.com/uberboutique/whataform-repo/raw/main/pictures/V0031.jpg</v>
      </c>
    </row>
    <row r="226" spans="1:2" ht="14" x14ac:dyDescent="0.15">
      <c r="A226" s="49" t="s">
        <v>144</v>
      </c>
      <c r="B226" s="53" t="str">
        <f t="shared" si="3"/>
        <v>https://github.com/uberboutique/whataform-repo/raw/main/pictures/V0032.jpg</v>
      </c>
    </row>
    <row r="227" spans="1:2" ht="14" x14ac:dyDescent="0.15">
      <c r="A227" s="49" t="s">
        <v>145</v>
      </c>
      <c r="B227" s="53" t="str">
        <f t="shared" si="3"/>
        <v>https://github.com/uberboutique/whataform-repo/raw/main/pictures/V0033.jpg</v>
      </c>
    </row>
    <row r="228" spans="1:2" ht="14" x14ac:dyDescent="0.15">
      <c r="A228" s="49" t="s">
        <v>148</v>
      </c>
      <c r="B228" s="53" t="str">
        <f t="shared" si="3"/>
        <v>https://github.com/uberboutique/whataform-repo/raw/main/pictures/V0034.jpg</v>
      </c>
    </row>
    <row r="229" spans="1:2" ht="14" x14ac:dyDescent="0.15">
      <c r="A229" s="49" t="s">
        <v>152</v>
      </c>
      <c r="B229" s="53" t="str">
        <f t="shared" si="3"/>
        <v>https://github.com/uberboutique/whataform-repo/raw/main/pictures/V0035.jpg</v>
      </c>
    </row>
    <row r="230" spans="1:2" ht="14" x14ac:dyDescent="0.15">
      <c r="A230" s="49" t="s">
        <v>153</v>
      </c>
      <c r="B230" s="53" t="str">
        <f t="shared" si="3"/>
        <v>https://github.com/uberboutique/whataform-repo/raw/main/pictures/V0036.jpg</v>
      </c>
    </row>
    <row r="231" spans="1:2" ht="14" x14ac:dyDescent="0.15">
      <c r="A231" s="49" t="s">
        <v>154</v>
      </c>
      <c r="B231" s="53" t="str">
        <f t="shared" si="3"/>
        <v>https://github.com/uberboutique/whataform-repo/raw/main/pictures/V0037.jpg</v>
      </c>
    </row>
    <row r="232" spans="1:2" ht="14" x14ac:dyDescent="0.15">
      <c r="A232" s="49" t="s">
        <v>183</v>
      </c>
      <c r="B232" s="53" t="str">
        <f t="shared" si="3"/>
        <v>https://github.com/uberboutique/whataform-repo/raw/main/pictures/V0038.jpg</v>
      </c>
    </row>
    <row r="233" spans="1:2" ht="14" x14ac:dyDescent="0.15">
      <c r="A233" s="49" t="s">
        <v>184</v>
      </c>
      <c r="B233" s="53" t="str">
        <f t="shared" si="3"/>
        <v>https://github.com/uberboutique/whataform-repo/raw/main/pictures/V0039.jpg</v>
      </c>
    </row>
    <row r="234" spans="1:2" ht="14" x14ac:dyDescent="0.15">
      <c r="A234" s="49" t="s">
        <v>185</v>
      </c>
      <c r="B234" s="53" t="str">
        <f t="shared" si="3"/>
        <v>https://github.com/uberboutique/whataform-repo/raw/main/pictures/V0040.jpg</v>
      </c>
    </row>
    <row r="235" spans="1:2" ht="14" x14ac:dyDescent="0.15">
      <c r="A235" s="49" t="s">
        <v>711</v>
      </c>
      <c r="B235" s="53" t="str">
        <f t="shared" si="3"/>
        <v>https://github.com/uberboutique/whataform-repo/raw/main/pictures/V0042_1.jpg</v>
      </c>
    </row>
    <row r="236" spans="1:2" ht="14" x14ac:dyDescent="0.15">
      <c r="A236" s="49" t="s">
        <v>187</v>
      </c>
      <c r="B236" s="53" t="str">
        <f t="shared" si="3"/>
        <v>https://github.com/uberboutique/whataform-repo/raw/main/pictures/V0042.jpg</v>
      </c>
    </row>
    <row r="237" spans="1:2" ht="14" x14ac:dyDescent="0.15">
      <c r="A237" s="49" t="s">
        <v>712</v>
      </c>
      <c r="B237" s="53" t="str">
        <f t="shared" si="3"/>
        <v>https://github.com/uberboutique/whataform-repo/raw/main/pictures/V0044_1.jpg</v>
      </c>
    </row>
    <row r="238" spans="1:2" ht="14" x14ac:dyDescent="0.15">
      <c r="A238" s="49" t="s">
        <v>189</v>
      </c>
      <c r="B238" s="53" t="str">
        <f t="shared" si="3"/>
        <v>https://github.com/uberboutique/whataform-repo/raw/main/pictures/V0044.jpg</v>
      </c>
    </row>
    <row r="239" spans="1:2" ht="14" x14ac:dyDescent="0.15">
      <c r="A239" s="49" t="s">
        <v>713</v>
      </c>
      <c r="B239" s="53" t="str">
        <f t="shared" si="3"/>
        <v>https://github.com/uberboutique/whataform-repo/raw/main/pictures/V0045_1.jpg</v>
      </c>
    </row>
    <row r="240" spans="1:2" ht="14" x14ac:dyDescent="0.15">
      <c r="A240" s="49" t="s">
        <v>190</v>
      </c>
      <c r="B240" s="53" t="str">
        <f t="shared" si="3"/>
        <v>https://github.com/uberboutique/whataform-repo/raw/main/pictures/V0045.jpg</v>
      </c>
    </row>
    <row r="241" spans="1:2" ht="14" x14ac:dyDescent="0.15">
      <c r="A241" s="49" t="s">
        <v>191</v>
      </c>
      <c r="B241" s="53" t="str">
        <f t="shared" si="3"/>
        <v>https://github.com/uberboutique/whataform-repo/raw/main/pictures/V0046.jpg</v>
      </c>
    </row>
    <row r="242" spans="1:2" ht="14" x14ac:dyDescent="0.15">
      <c r="A242" s="49" t="s">
        <v>714</v>
      </c>
      <c r="B242" s="53" t="str">
        <f t="shared" si="3"/>
        <v>https://github.com/uberboutique/whataform-repo/raw/main/pictures/V0048_1.jpg</v>
      </c>
    </row>
    <row r="243" spans="1:2" ht="14" x14ac:dyDescent="0.15">
      <c r="A243" s="49" t="s">
        <v>193</v>
      </c>
      <c r="B243" s="53" t="str">
        <f t="shared" si="3"/>
        <v>https://github.com/uberboutique/whataform-repo/raw/main/pictures/V0048.jpg</v>
      </c>
    </row>
    <row r="244" spans="1:2" ht="14" x14ac:dyDescent="0.15">
      <c r="A244" s="49" t="s">
        <v>194</v>
      </c>
      <c r="B244" s="53" t="str">
        <f t="shared" si="3"/>
        <v>https://github.com/uberboutique/whataform-repo/raw/main/pictures/V0049.jpg</v>
      </c>
    </row>
    <row r="245" spans="1:2" ht="14" x14ac:dyDescent="0.15">
      <c r="A245" s="49" t="s">
        <v>196</v>
      </c>
      <c r="B245" s="53" t="str">
        <f t="shared" si="3"/>
        <v>https://github.com/uberboutique/whataform-repo/raw/main/pictures/V0050.jpg</v>
      </c>
    </row>
    <row r="246" spans="1:2" ht="14" x14ac:dyDescent="0.15">
      <c r="A246" s="49" t="s">
        <v>715</v>
      </c>
      <c r="B246" s="53" t="str">
        <f t="shared" si="3"/>
        <v>https://github.com/uberboutique/whataform-repo/raw/main/pictures/V0051_1.jpg</v>
      </c>
    </row>
    <row r="247" spans="1:2" ht="14" x14ac:dyDescent="0.15">
      <c r="A247" s="49" t="s">
        <v>197</v>
      </c>
      <c r="B247" s="53" t="str">
        <f t="shared" si="3"/>
        <v>https://github.com/uberboutique/whataform-repo/raw/main/pictures/V0051.jpg</v>
      </c>
    </row>
    <row r="248" spans="1:2" ht="14" x14ac:dyDescent="0.15">
      <c r="A248" s="49" t="s">
        <v>716</v>
      </c>
      <c r="B248" s="53" t="str">
        <f t="shared" si="3"/>
        <v>https://github.com/uberboutique/whataform-repo/raw/main/pictures/V0053_1.jpg</v>
      </c>
    </row>
    <row r="249" spans="1:2" ht="14" x14ac:dyDescent="0.15">
      <c r="A249" s="49" t="s">
        <v>199</v>
      </c>
      <c r="B249" s="53" t="str">
        <f t="shared" si="3"/>
        <v>https://github.com/uberboutique/whataform-repo/raw/main/pictures/V0053.jpg</v>
      </c>
    </row>
    <row r="250" spans="1:2" ht="14" x14ac:dyDescent="0.15">
      <c r="A250" s="49" t="s">
        <v>717</v>
      </c>
      <c r="B250" s="53" t="str">
        <f t="shared" si="3"/>
        <v>https://github.com/uberboutique/whataform-repo/raw/main/pictures/V0054_1.jpg</v>
      </c>
    </row>
    <row r="251" spans="1:2" ht="14" x14ac:dyDescent="0.15">
      <c r="A251" s="49" t="s">
        <v>200</v>
      </c>
      <c r="B251" s="53" t="str">
        <f t="shared" si="3"/>
        <v>https://github.com/uberboutique/whataform-repo/raw/main/pictures/V0054.jpg</v>
      </c>
    </row>
    <row r="252" spans="1:2" ht="14" x14ac:dyDescent="0.15">
      <c r="A252" s="49" t="s">
        <v>718</v>
      </c>
      <c r="B252" s="53" t="str">
        <f t="shared" si="3"/>
        <v>https://github.com/uberboutique/whataform-repo/raw/main/pictures/V0056_1.jpg</v>
      </c>
    </row>
    <row r="253" spans="1:2" ht="14" x14ac:dyDescent="0.15">
      <c r="A253" s="49" t="s">
        <v>203</v>
      </c>
      <c r="B253" s="53" t="str">
        <f t="shared" si="3"/>
        <v>https://github.com/uberboutique/whataform-repo/raw/main/pictures/V0056.jpg</v>
      </c>
    </row>
    <row r="254" spans="1:2" ht="14" x14ac:dyDescent="0.15">
      <c r="A254" s="49" t="s">
        <v>719</v>
      </c>
      <c r="B254" s="53" t="str">
        <f t="shared" si="3"/>
        <v>https://github.com/uberboutique/whataform-repo/raw/main/pictures/V0057_1.jpg</v>
      </c>
    </row>
    <row r="255" spans="1:2" ht="14" x14ac:dyDescent="0.15">
      <c r="A255" s="49" t="s">
        <v>204</v>
      </c>
      <c r="B255" s="53" t="str">
        <f t="shared" si="3"/>
        <v>https://github.com/uberboutique/whataform-repo/raw/main/pictures/V0057.jpg</v>
      </c>
    </row>
    <row r="256" spans="1:2" ht="14" x14ac:dyDescent="0.15">
      <c r="A256" s="49" t="s">
        <v>720</v>
      </c>
      <c r="B256" s="53" t="str">
        <f t="shared" si="3"/>
        <v>https://github.com/uberboutique/whataform-repo/raw/main/pictures/V0058_1.jpg</v>
      </c>
    </row>
    <row r="257" spans="1:2" ht="14" x14ac:dyDescent="0.15">
      <c r="A257" s="49" t="s">
        <v>205</v>
      </c>
      <c r="B257" s="53" t="str">
        <f t="shared" si="3"/>
        <v>https://github.com/uberboutique/whataform-repo/raw/main/pictures/V0058.jpg</v>
      </c>
    </row>
    <row r="258" spans="1:2" ht="14" x14ac:dyDescent="0.15">
      <c r="A258" s="49" t="s">
        <v>721</v>
      </c>
      <c r="B258" s="53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49" t="s">
        <v>206</v>
      </c>
      <c r="B259" s="53" t="str">
        <f t="shared" si="4"/>
        <v>https://github.com/uberboutique/whataform-repo/raw/main/pictures/V0059.jpg</v>
      </c>
    </row>
    <row r="260" spans="1:2" ht="14" x14ac:dyDescent="0.15">
      <c r="A260" s="49" t="s">
        <v>722</v>
      </c>
      <c r="B260" s="53" t="str">
        <f t="shared" si="4"/>
        <v>https://github.com/uberboutique/whataform-repo/raw/main/pictures/V0063_1.jpg</v>
      </c>
    </row>
    <row r="261" spans="1:2" ht="14" x14ac:dyDescent="0.15">
      <c r="A261" s="49" t="s">
        <v>217</v>
      </c>
      <c r="B261" s="53" t="str">
        <f t="shared" si="4"/>
        <v>https://github.com/uberboutique/whataform-repo/raw/main/pictures/V0063.jpg</v>
      </c>
    </row>
    <row r="262" spans="1:2" ht="14" x14ac:dyDescent="0.15">
      <c r="A262" s="49" t="s">
        <v>249</v>
      </c>
      <c r="B262" s="53" t="str">
        <f t="shared" si="4"/>
        <v>https://github.com/uberboutique/whataform-repo/raw/main/pictures/V0064.jpg</v>
      </c>
    </row>
    <row r="263" spans="1:2" ht="14" x14ac:dyDescent="0.15">
      <c r="A263" s="49" t="s">
        <v>723</v>
      </c>
      <c r="B263" s="53" t="str">
        <f t="shared" si="4"/>
        <v>https://github.com/uberboutique/whataform-repo/raw/main/pictures/V0066_1.jpg</v>
      </c>
    </row>
    <row r="264" spans="1:2" ht="14" x14ac:dyDescent="0.15">
      <c r="A264" s="49" t="s">
        <v>724</v>
      </c>
      <c r="B264" s="53" t="str">
        <f t="shared" si="4"/>
        <v>https://github.com/uberboutique/whataform-repo/raw/main/pictures/V0066_2.jpg</v>
      </c>
    </row>
    <row r="265" spans="1:2" ht="14" x14ac:dyDescent="0.15">
      <c r="A265" s="49" t="s">
        <v>251</v>
      </c>
      <c r="B265" s="53" t="str">
        <f t="shared" si="4"/>
        <v>https://github.com/uberboutique/whataform-repo/raw/main/pictures/V0066.jpg</v>
      </c>
    </row>
    <row r="266" spans="1:2" ht="14" x14ac:dyDescent="0.15">
      <c r="A266" s="49" t="s">
        <v>725</v>
      </c>
      <c r="B266" s="53" t="str">
        <f t="shared" si="4"/>
        <v>https://github.com/uberboutique/whataform-repo/raw/main/pictures/V0067_1.jpg</v>
      </c>
    </row>
    <row r="267" spans="1:2" ht="14" x14ac:dyDescent="0.15">
      <c r="A267" s="49" t="s">
        <v>252</v>
      </c>
      <c r="B267" s="53" t="str">
        <f t="shared" si="4"/>
        <v>https://github.com/uberboutique/whataform-repo/raw/main/pictures/V0067.jpg</v>
      </c>
    </row>
    <row r="268" spans="1:2" ht="14" x14ac:dyDescent="0.15">
      <c r="A268" s="49" t="s">
        <v>726</v>
      </c>
      <c r="B268" s="53" t="str">
        <f t="shared" si="4"/>
        <v>https://github.com/uberboutique/whataform-repo/raw/main/pictures/V0069_1.jpg</v>
      </c>
    </row>
    <row r="269" spans="1:2" ht="14" x14ac:dyDescent="0.15">
      <c r="A269" s="49" t="s">
        <v>254</v>
      </c>
      <c r="B269" s="53" t="str">
        <f t="shared" si="4"/>
        <v>https://github.com/uberboutique/whataform-repo/raw/main/pictures/V0069.jpg</v>
      </c>
    </row>
    <row r="270" spans="1:2" ht="14" x14ac:dyDescent="0.15">
      <c r="A270" s="49" t="s">
        <v>255</v>
      </c>
      <c r="B270" s="53" t="str">
        <f t="shared" si="4"/>
        <v>https://github.com/uberboutique/whataform-repo/raw/main/pictures/V0070.jpg</v>
      </c>
    </row>
    <row r="271" spans="1:2" ht="14" x14ac:dyDescent="0.15">
      <c r="A271" s="49" t="s">
        <v>257</v>
      </c>
      <c r="B271" s="53" t="str">
        <f t="shared" si="4"/>
        <v>https://github.com/uberboutique/whataform-repo/raw/main/pictures/V0071.jpg</v>
      </c>
    </row>
    <row r="272" spans="1:2" ht="14" x14ac:dyDescent="0.15">
      <c r="A272" s="49" t="s">
        <v>727</v>
      </c>
      <c r="B272" s="53" t="str">
        <f t="shared" si="4"/>
        <v>https://github.com/uberboutique/whataform-repo/raw/main/pictures/V0072_1.jpg</v>
      </c>
    </row>
    <row r="273" spans="1:2" ht="14" x14ac:dyDescent="0.15">
      <c r="A273" s="49" t="s">
        <v>258</v>
      </c>
      <c r="B273" s="53" t="str">
        <f t="shared" si="4"/>
        <v>https://github.com/uberboutique/whataform-repo/raw/main/pictures/V0072.jpg</v>
      </c>
    </row>
    <row r="274" spans="1:2" ht="14" x14ac:dyDescent="0.15">
      <c r="A274" s="49" t="s">
        <v>728</v>
      </c>
      <c r="B274" s="53" t="str">
        <f t="shared" si="4"/>
        <v>https://github.com/uberboutique/whataform-repo/raw/main/pictures/V0074_1.jpg</v>
      </c>
    </row>
    <row r="275" spans="1:2" ht="14" x14ac:dyDescent="0.15">
      <c r="A275" s="49" t="s">
        <v>260</v>
      </c>
      <c r="B275" s="53" t="str">
        <f t="shared" si="4"/>
        <v>https://github.com/uberboutique/whataform-repo/raw/main/pictures/V0074.jpg</v>
      </c>
    </row>
    <row r="276" spans="1:2" ht="14" x14ac:dyDescent="0.15">
      <c r="A276" s="49" t="s">
        <v>261</v>
      </c>
      <c r="B276" s="53" t="str">
        <f t="shared" si="4"/>
        <v>https://github.com/uberboutique/whataform-repo/raw/main/pictures/V0075.jpg</v>
      </c>
    </row>
    <row r="277" spans="1:2" ht="14" x14ac:dyDescent="0.15">
      <c r="A277" s="49" t="s">
        <v>729</v>
      </c>
      <c r="B277" s="53" t="str">
        <f t="shared" si="4"/>
        <v>https://github.com/uberboutique/whataform-repo/raw/main/pictures/V0076_1.jpg</v>
      </c>
    </row>
    <row r="278" spans="1:2" ht="14" x14ac:dyDescent="0.15">
      <c r="A278" s="49" t="s">
        <v>262</v>
      </c>
      <c r="B278" s="53" t="str">
        <f t="shared" si="4"/>
        <v>https://github.com/uberboutique/whataform-repo/raw/main/pictures/V0076.jpg</v>
      </c>
    </row>
    <row r="279" spans="1:2" ht="14" x14ac:dyDescent="0.15">
      <c r="A279" s="49" t="s">
        <v>263</v>
      </c>
      <c r="B279" s="53" t="str">
        <f t="shared" si="4"/>
        <v>https://github.com/uberboutique/whataform-repo/raw/main/pictures/V0077.jpg</v>
      </c>
    </row>
    <row r="280" spans="1:2" ht="14" x14ac:dyDescent="0.15">
      <c r="A280" s="49" t="s">
        <v>730</v>
      </c>
      <c r="B280" s="53" t="str">
        <f t="shared" si="4"/>
        <v>https://github.com/uberboutique/whataform-repo/raw/main/pictures/V0079_1.jpg</v>
      </c>
    </row>
    <row r="281" spans="1:2" ht="14" x14ac:dyDescent="0.15">
      <c r="A281" s="49" t="s">
        <v>731</v>
      </c>
      <c r="B281" s="53" t="str">
        <f t="shared" si="4"/>
        <v>https://github.com/uberboutique/whataform-repo/raw/main/pictures/V0079_2.jpg</v>
      </c>
    </row>
    <row r="282" spans="1:2" ht="14" x14ac:dyDescent="0.15">
      <c r="A282" s="49" t="s">
        <v>265</v>
      </c>
      <c r="B282" s="53" t="str">
        <f t="shared" si="4"/>
        <v>https://github.com/uberboutique/whataform-repo/raw/main/pictures/V0079.jpg</v>
      </c>
    </row>
    <row r="283" spans="1:2" ht="14" x14ac:dyDescent="0.15">
      <c r="A283" s="49" t="s">
        <v>267</v>
      </c>
      <c r="B283" s="53" t="str">
        <f t="shared" si="4"/>
        <v>https://github.com/uberboutique/whataform-repo/raw/main/pictures/V0081.jpg</v>
      </c>
    </row>
    <row r="284" spans="1:2" ht="14" x14ac:dyDescent="0.15">
      <c r="A284" s="49" t="s">
        <v>732</v>
      </c>
      <c r="B284" s="53" t="str">
        <f t="shared" si="4"/>
        <v>https://github.com/uberboutique/whataform-repo/raw/main/pictures/V0082_1.jpg</v>
      </c>
    </row>
    <row r="285" spans="1:2" ht="14" x14ac:dyDescent="0.15">
      <c r="A285" s="49" t="s">
        <v>268</v>
      </c>
      <c r="B285" s="53" t="str">
        <f t="shared" si="4"/>
        <v>https://github.com/uberboutique/whataform-repo/raw/main/pictures/V0082.jpg</v>
      </c>
    </row>
    <row r="286" spans="1:2" ht="14" x14ac:dyDescent="0.15">
      <c r="A286" s="49" t="s">
        <v>733</v>
      </c>
      <c r="B286" s="53" t="str">
        <f t="shared" si="4"/>
        <v>https://github.com/uberboutique/whataform-repo/raw/main/pictures/V0089_1.jpg</v>
      </c>
    </row>
    <row r="287" spans="1:2" ht="14" x14ac:dyDescent="0.15">
      <c r="A287" s="49" t="s">
        <v>734</v>
      </c>
      <c r="B287" s="53" t="str">
        <f t="shared" si="4"/>
        <v>https://github.com/uberboutique/whataform-repo/raw/main/pictures/V0089_2.jpg</v>
      </c>
    </row>
    <row r="288" spans="1:2" ht="14" x14ac:dyDescent="0.15">
      <c r="A288" s="49" t="s">
        <v>275</v>
      </c>
      <c r="B288" s="53" t="str">
        <f t="shared" si="4"/>
        <v>https://github.com/uberboutique/whataform-repo/raw/main/pictures/V0089.jpg</v>
      </c>
    </row>
    <row r="289" spans="1:2" ht="14" x14ac:dyDescent="0.15">
      <c r="A289" s="49" t="s">
        <v>276</v>
      </c>
      <c r="B289" s="53" t="str">
        <f t="shared" si="4"/>
        <v>https://github.com/uberboutique/whataform-repo/raw/main/pictures/V0090.jpg</v>
      </c>
    </row>
    <row r="290" spans="1:2" ht="14" x14ac:dyDescent="0.15">
      <c r="A290" s="49" t="s">
        <v>277</v>
      </c>
      <c r="B290" s="53" t="str">
        <f t="shared" si="4"/>
        <v>https://github.com/uberboutique/whataform-repo/raw/main/pictures/V0091.jpg</v>
      </c>
    </row>
    <row r="291" spans="1:2" ht="14" x14ac:dyDescent="0.15">
      <c r="A291" s="49" t="s">
        <v>281</v>
      </c>
      <c r="B291" s="53" t="str">
        <f t="shared" si="4"/>
        <v>https://github.com/uberboutique/whataform-repo/raw/main/pictures/V0095.jpg</v>
      </c>
    </row>
    <row r="292" spans="1:2" ht="14" x14ac:dyDescent="0.15">
      <c r="A292" s="49" t="s">
        <v>735</v>
      </c>
      <c r="B292" s="53" t="str">
        <f t="shared" si="4"/>
        <v>https://github.com/uberboutique/whataform-repo/raw/main/pictures/V0098_1.jpg</v>
      </c>
    </row>
    <row r="293" spans="1:2" ht="14" x14ac:dyDescent="0.15">
      <c r="A293" s="49" t="s">
        <v>284</v>
      </c>
      <c r="B293" s="53" t="str">
        <f t="shared" si="4"/>
        <v>https://github.com/uberboutique/whataform-repo/raw/main/pictures/V0098.jpg</v>
      </c>
    </row>
    <row r="294" spans="1:2" ht="14" x14ac:dyDescent="0.15">
      <c r="A294" s="49" t="s">
        <v>285</v>
      </c>
      <c r="B294" s="53" t="str">
        <f t="shared" si="4"/>
        <v>https://github.com/uberboutique/whataform-repo/raw/main/pictures/V0099.jpg</v>
      </c>
    </row>
    <row r="295" spans="1:2" ht="14" x14ac:dyDescent="0.15">
      <c r="A295" s="49" t="s">
        <v>673</v>
      </c>
      <c r="B295" s="53" t="str">
        <f t="shared" si="4"/>
        <v>https://github.com/uberboutique/whataform-repo/raw/main/pictures/V00100.jpg</v>
      </c>
    </row>
    <row r="296" spans="1:2" ht="14" x14ac:dyDescent="0.15">
      <c r="A296" s="49" t="s">
        <v>287</v>
      </c>
      <c r="B296" s="53" t="str">
        <f t="shared" si="4"/>
        <v>https://github.com/uberboutique/whataform-repo/raw/main/pictures/V0101.jpg</v>
      </c>
    </row>
    <row r="297" spans="1:2" ht="14" x14ac:dyDescent="0.15">
      <c r="A297" s="49" t="s">
        <v>676</v>
      </c>
      <c r="B297" s="53" t="str">
        <f t="shared" si="4"/>
        <v>https://github.com/uberboutique/whataform-repo/raw/main/pictures/V00101.jpg</v>
      </c>
    </row>
    <row r="298" spans="1:2" ht="14" x14ac:dyDescent="0.15">
      <c r="A298" s="49" t="s">
        <v>288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684</v>
      </c>
      <c r="B299" s="53" t="str">
        <f t="shared" si="4"/>
        <v>https://github.com/uberboutique/whataform-repo/raw/main/pictures/V00102.jpg</v>
      </c>
    </row>
    <row r="300" spans="1:2" ht="14" x14ac:dyDescent="0.15">
      <c r="A300" s="49" t="s">
        <v>289</v>
      </c>
      <c r="B300" s="53" t="str">
        <f t="shared" si="4"/>
        <v>https://github.com/uberboutique/whataform-repo/raw/main/pictures/V0103.jpg</v>
      </c>
    </row>
    <row r="301" spans="1:2" ht="14" x14ac:dyDescent="0.15">
      <c r="A301" s="49" t="s">
        <v>689</v>
      </c>
      <c r="B301" s="53" t="str">
        <f t="shared" si="4"/>
        <v>https://github.com/uberboutique/whataform-repo/raw/main/pictures/V00103.jpg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https://github.com/uberboutique/whataform-repo/raw/main/pictures/V0104.jpg</v>
      </c>
    </row>
    <row r="303" spans="1:2" ht="14" x14ac:dyDescent="0.15">
      <c r="A303" s="49" t="s">
        <v>291</v>
      </c>
      <c r="B303" s="53" t="str">
        <f t="shared" si="4"/>
        <v>https://github.com/uberboutique/whataform-repo/raw/main/pictures/V0105.jpg</v>
      </c>
    </row>
    <row r="304" spans="1:2" ht="14" x14ac:dyDescent="0.15">
      <c r="A304" s="49" t="s">
        <v>293</v>
      </c>
      <c r="B304" s="53" t="str">
        <f t="shared" si="4"/>
        <v>https://github.com/uberboutique/whataform-repo/raw/main/pictures/V0107.jpg</v>
      </c>
    </row>
    <row r="305" spans="1:2" ht="14" x14ac:dyDescent="0.15">
      <c r="A305" s="49" t="s">
        <v>294</v>
      </c>
      <c r="B305" s="53" t="str">
        <f t="shared" si="4"/>
        <v>https://github.com/uberboutique/whataform-repo/raw/main/pictures/V0108.jpg</v>
      </c>
    </row>
    <row r="306" spans="1:2" ht="14" x14ac:dyDescent="0.15">
      <c r="A306" s="49" t="s">
        <v>295</v>
      </c>
      <c r="B306" s="53" t="str">
        <f t="shared" si="4"/>
        <v>https://github.com/uberboutique/whataform-repo/raw/main/pictures/V0109.jpg</v>
      </c>
    </row>
    <row r="307" spans="1:2" ht="14" x14ac:dyDescent="0.15">
      <c r="A307" s="49" t="s">
        <v>296</v>
      </c>
      <c r="B307" s="53" t="str">
        <f t="shared" si="4"/>
        <v>https://github.com/uberboutique/whataform-repo/raw/main/pictures/V0110.jpg</v>
      </c>
    </row>
    <row r="308" spans="1:2" ht="14" x14ac:dyDescent="0.15">
      <c r="A308" s="49" t="s">
        <v>297</v>
      </c>
      <c r="B308" s="53" t="str">
        <f t="shared" si="4"/>
        <v>https://github.com/uberboutique/whataform-repo/raw/main/pictures/V0111.jpg</v>
      </c>
    </row>
    <row r="309" spans="1:2" ht="14" x14ac:dyDescent="0.15">
      <c r="A309" s="49" t="s">
        <v>298</v>
      </c>
      <c r="B309" s="53" t="str">
        <f t="shared" si="4"/>
        <v>https://github.com/uberboutique/whataform-repo/raw/main/pictures/V0112.jpg</v>
      </c>
    </row>
    <row r="310" spans="1:2" ht="14" x14ac:dyDescent="0.15">
      <c r="A310" s="49" t="s">
        <v>305</v>
      </c>
      <c r="B310" s="53" t="str">
        <f t="shared" si="4"/>
        <v>https://github.com/uberboutique/whataform-repo/raw/main/pictures/V0119.jpg</v>
      </c>
    </row>
    <row r="311" spans="1:2" ht="14" x14ac:dyDescent="0.15">
      <c r="A311" s="49" t="s">
        <v>417</v>
      </c>
      <c r="B311" s="53" t="str">
        <f t="shared" si="4"/>
        <v>https://github.com/uberboutique/whataform-repo/raw/main/pictures/V0122.jpg</v>
      </c>
    </row>
    <row r="312" spans="1:2" ht="14" x14ac:dyDescent="0.15">
      <c r="A312" s="49" t="s">
        <v>418</v>
      </c>
      <c r="B312" s="53" t="str">
        <f t="shared" si="4"/>
        <v>https://github.com/uberboutique/whataform-repo/raw/main/pictures/V0123.jpg</v>
      </c>
    </row>
    <row r="313" spans="1:2" ht="14" x14ac:dyDescent="0.15">
      <c r="A313" s="49" t="s">
        <v>529</v>
      </c>
      <c r="B313" s="53" t="str">
        <f t="shared" si="4"/>
        <v>https://github.com/uberboutique/whataform-repo/raw/main/pictures/V0124.jpg</v>
      </c>
    </row>
    <row r="314" spans="1:2" ht="14" x14ac:dyDescent="0.15">
      <c r="A314" s="49" t="s">
        <v>425</v>
      </c>
      <c r="B314" s="53" t="str">
        <f t="shared" si="4"/>
        <v>https://github.com/uberboutique/whataform-repo/raw/main/pictures/V0125.jpg</v>
      </c>
    </row>
    <row r="315" spans="1:2" ht="14" x14ac:dyDescent="0.15">
      <c r="A315" s="49" t="s">
        <v>426</v>
      </c>
      <c r="B315" s="53" t="str">
        <f t="shared" si="4"/>
        <v>https://github.com/uberboutique/whataform-repo/raw/main/pictures/V0126.jpg</v>
      </c>
    </row>
    <row r="316" spans="1:2" ht="14" x14ac:dyDescent="0.15">
      <c r="A316" s="49" t="s">
        <v>427</v>
      </c>
      <c r="B316" s="53" t="str">
        <f t="shared" si="4"/>
        <v>https://github.com/uberboutique/whataform-repo/raw/main/pictures/V0127.jpg</v>
      </c>
    </row>
    <row r="317" spans="1:2" ht="14" x14ac:dyDescent="0.15">
      <c r="A317" s="49" t="s">
        <v>431</v>
      </c>
      <c r="B317" s="53" t="str">
        <f t="shared" si="4"/>
        <v>https://github.com/uberboutique/whataform-repo/raw/main/pictures/V0128.jpg</v>
      </c>
    </row>
    <row r="318" spans="1:2" ht="14" x14ac:dyDescent="0.15">
      <c r="A318" s="49" t="s">
        <v>435</v>
      </c>
      <c r="B318" s="53" t="str">
        <f t="shared" si="4"/>
        <v>https://github.com/uberboutique/whataform-repo/raw/main/pictures/V0129.jpg</v>
      </c>
    </row>
    <row r="319" spans="1:2" ht="14" x14ac:dyDescent="0.15">
      <c r="A319" s="49" t="s">
        <v>436</v>
      </c>
      <c r="B319" s="53" t="str">
        <f t="shared" si="4"/>
        <v>https://github.com/uberboutique/whataform-repo/raw/main/pictures/V0130.jpg</v>
      </c>
    </row>
    <row r="320" spans="1:2" ht="14" x14ac:dyDescent="0.15">
      <c r="A320" s="49" t="s">
        <v>437</v>
      </c>
      <c r="B320" s="53" t="str">
        <f t="shared" si="4"/>
        <v>https://github.com/uberboutique/whataform-repo/raw/main/pictures/V0131.jpg</v>
      </c>
    </row>
    <row r="321" spans="1:2" ht="14" x14ac:dyDescent="0.15">
      <c r="A321" s="49" t="s">
        <v>443</v>
      </c>
      <c r="B321" s="53" t="str">
        <f t="shared" si="4"/>
        <v>https://github.com/uberboutique/whataform-repo/raw/main/pictures/V0133.jpg</v>
      </c>
    </row>
    <row r="322" spans="1:2" ht="14" x14ac:dyDescent="0.15">
      <c r="A322" s="49" t="s">
        <v>444</v>
      </c>
      <c r="B322" s="53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49" t="s">
        <v>445</v>
      </c>
      <c r="B323" s="53" t="str">
        <f t="shared" si="5"/>
        <v>https://github.com/uberboutique/whataform-repo/raw/main/pictures/V0135.jpg</v>
      </c>
    </row>
    <row r="324" spans="1:2" ht="14" x14ac:dyDescent="0.15">
      <c r="A324" s="49" t="s">
        <v>710</v>
      </c>
      <c r="B324" s="53" t="str">
        <f t="shared" si="5"/>
        <v>https://github.com/uberboutique/whataform-repo/raw/main/pictures/V00136.jpg</v>
      </c>
    </row>
    <row r="325" spans="1:2" ht="14" x14ac:dyDescent="0.15">
      <c r="A325" s="49" t="s">
        <v>693</v>
      </c>
      <c r="B325" s="53" t="str">
        <f t="shared" si="5"/>
        <v>https://github.com/uberboutique/whataform-repo/raw/main/pictures/V0138.jpg</v>
      </c>
    </row>
    <row r="326" spans="1:2" ht="14" x14ac:dyDescent="0.15">
      <c r="A326" s="49" t="s">
        <v>665</v>
      </c>
      <c r="B326" s="53" t="str">
        <f t="shared" si="5"/>
        <v>https://github.com/uberboutique/whataform-repo/raw/main/pictures/V00140.jpg</v>
      </c>
    </row>
    <row r="327" spans="1:2" ht="14" x14ac:dyDescent="0.15">
      <c r="A327" s="49" t="s">
        <v>663</v>
      </c>
      <c r="B327" s="53" t="str">
        <f t="shared" si="5"/>
        <v>https://github.com/uberboutique/whataform-repo/raw/main/pictures/V01230.jpg</v>
      </c>
    </row>
    <row r="328" spans="1:2" ht="14" x14ac:dyDescent="0.15">
      <c r="A328" s="49" t="s">
        <v>447</v>
      </c>
      <c r="B328" s="53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49" t="s">
        <v>449</v>
      </c>
      <c r="B329" s="54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49" t="s">
        <v>450</v>
      </c>
      <c r="B330" s="54" t="str">
        <f t="shared" si="6"/>
        <v>https://github.com/uberboutique/whataform-repo/raw/main/pictures/TN0004.jpg</v>
      </c>
    </row>
    <row r="331" spans="1:2" ht="14" x14ac:dyDescent="0.15">
      <c r="A331" s="49" t="s">
        <v>452</v>
      </c>
      <c r="B331" s="54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49" t="s">
        <v>453</v>
      </c>
      <c r="B332" s="54" t="str">
        <f t="shared" si="7"/>
        <v>https://github.com/uberboutique/whataform-repo/raw/main/pictures/TN0007.jpg</v>
      </c>
    </row>
    <row r="333" spans="1:2" ht="14" x14ac:dyDescent="0.15">
      <c r="A333" s="49" t="s">
        <v>454</v>
      </c>
      <c r="B333" s="54" t="str">
        <f t="shared" si="7"/>
        <v>https://github.com/uberboutique/whataform-repo/raw/main/pictures/TN0008.jpg</v>
      </c>
    </row>
    <row r="334" spans="1:2" ht="14" x14ac:dyDescent="0.15">
      <c r="A334" s="49" t="s">
        <v>455</v>
      </c>
      <c r="B334" s="54" t="str">
        <f t="shared" si="7"/>
        <v>https://github.com/uberboutique/whataform-repo/raw/main/pictures/TN0009.jpg</v>
      </c>
    </row>
    <row r="335" spans="1:2" ht="14" x14ac:dyDescent="0.15">
      <c r="A335" s="49" t="s">
        <v>90</v>
      </c>
      <c r="B335" s="54" t="str">
        <f t="shared" si="7"/>
        <v>https://github.com/uberboutique/whataform-repo/raw/main/pictures/P0001.jpg</v>
      </c>
    </row>
    <row r="336" spans="1:2" ht="14" x14ac:dyDescent="0.15">
      <c r="A336" s="49" t="s">
        <v>91</v>
      </c>
      <c r="B336" s="54" t="str">
        <f t="shared" si="7"/>
        <v>https://github.com/uberboutique/whataform-repo/raw/main/pictures/P0002.jpg</v>
      </c>
    </row>
    <row r="337" spans="1:2" ht="14" x14ac:dyDescent="0.15">
      <c r="A337" s="49" t="s">
        <v>92</v>
      </c>
      <c r="B337" s="54" t="str">
        <f t="shared" si="7"/>
        <v>https://github.com/uberboutique/whataform-repo/raw/main/pictures/P0003.jpg</v>
      </c>
    </row>
    <row r="338" spans="1:2" ht="14" x14ac:dyDescent="0.15">
      <c r="A338" s="49" t="s">
        <v>456</v>
      </c>
      <c r="B338" s="54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49" t="s">
        <v>457</v>
      </c>
      <c r="B339" s="54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49" t="s">
        <v>106</v>
      </c>
      <c r="B340" s="54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49" t="s">
        <v>107</v>
      </c>
      <c r="B341" s="54" t="str">
        <f t="shared" si="8"/>
        <v>https://github.com/uberboutique/whataform-repo/raw/main/pictures/P0006.jpg</v>
      </c>
    </row>
    <row r="342" spans="1:2" ht="14" x14ac:dyDescent="0.15">
      <c r="A342" s="49" t="s">
        <v>108</v>
      </c>
      <c r="B342" s="54" t="str">
        <f t="shared" si="8"/>
        <v>https://github.com/uberboutique/whataform-repo/raw/main/pictures/P0007.jpg</v>
      </c>
    </row>
    <row r="343" spans="1:2" ht="14" x14ac:dyDescent="0.15">
      <c r="A343" s="49" t="s">
        <v>109</v>
      </c>
      <c r="B343" s="54" t="str">
        <f t="shared" si="8"/>
        <v>https://github.com/uberboutique/whataform-repo/raw/main/pictures/P0008.jpg</v>
      </c>
    </row>
    <row r="344" spans="1:2" ht="14" x14ac:dyDescent="0.15">
      <c r="A344" s="49" t="s">
        <v>110</v>
      </c>
      <c r="B344" s="54" t="str">
        <f t="shared" si="8"/>
        <v>https://github.com/uberboutique/whataform-repo/raw/main/pictures/P0009.jpg</v>
      </c>
    </row>
    <row r="345" spans="1:2" ht="14" x14ac:dyDescent="0.15">
      <c r="A345" s="49" t="s">
        <v>119</v>
      </c>
      <c r="B345" s="54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49" t="s">
        <v>147</v>
      </c>
      <c r="B346" s="54" t="str">
        <f t="shared" si="9"/>
        <v>https://github.com/uberboutique/whataform-repo/raw/main/pictures/P0011.jpg</v>
      </c>
    </row>
    <row r="347" spans="1:2" ht="14" x14ac:dyDescent="0.15">
      <c r="A347" s="49" t="s">
        <v>156</v>
      </c>
      <c r="B347" s="54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49" t="s">
        <v>350</v>
      </c>
      <c r="B348" s="54" t="str">
        <f t="shared" si="10"/>
        <v>https://github.com/uberboutique/whataform-repo/raw/main/pictures/P0013.jpg</v>
      </c>
    </row>
    <row r="349" spans="1:2" ht="14" x14ac:dyDescent="0.15">
      <c r="A349" s="49" t="s">
        <v>208</v>
      </c>
      <c r="B349" s="54" t="str">
        <f t="shared" si="10"/>
        <v>https://github.com/uberboutique/whataform-repo/raw/main/pictures/A0001.jpg</v>
      </c>
    </row>
    <row r="350" spans="1:2" ht="14" x14ac:dyDescent="0.15">
      <c r="A350" s="49" t="s">
        <v>353</v>
      </c>
      <c r="B350" s="54" t="str">
        <f t="shared" si="10"/>
        <v>https://github.com/uberboutique/whataform-repo/raw/main/pictures/BE0001.jpg</v>
      </c>
    </row>
    <row r="351" spans="1:2" ht="14" x14ac:dyDescent="0.15">
      <c r="A351" s="49" t="s">
        <v>212</v>
      </c>
      <c r="B351" s="54" t="str">
        <f t="shared" si="10"/>
        <v>https://github.com/uberboutique/whataform-repo/raw/main/pictures/A0003.jpg</v>
      </c>
    </row>
    <row r="352" spans="1:2" ht="14" x14ac:dyDescent="0.15">
      <c r="A352" s="49" t="s">
        <v>253</v>
      </c>
      <c r="B352" s="54" t="str">
        <f t="shared" si="10"/>
        <v>https://github.com/uberboutique/whataform-repo/raw/main/pictures/V0068.jpg</v>
      </c>
    </row>
    <row r="353" spans="1:2" ht="14" x14ac:dyDescent="0.15">
      <c r="A353" s="49" t="s">
        <v>371</v>
      </c>
      <c r="B353" s="54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49" t="s">
        <v>372</v>
      </c>
      <c r="B354" s="54" t="str">
        <f t="shared" si="11"/>
        <v>https://github.com/uberboutique/whataform-repo/raw/main/pictures/BI0015.jpg</v>
      </c>
    </row>
    <row r="355" spans="1:2" ht="14" x14ac:dyDescent="0.15">
      <c r="A355" s="49" t="s">
        <v>86</v>
      </c>
      <c r="B355" s="54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49" t="s">
        <v>259</v>
      </c>
      <c r="B356" s="54" t="str">
        <f t="shared" si="12"/>
        <v>https://github.com/uberboutique/whataform-repo/raw/main/pictures/V0073.jpg</v>
      </c>
    </row>
    <row r="357" spans="1:2" ht="14" x14ac:dyDescent="0.15">
      <c r="A357" s="49" t="s">
        <v>381</v>
      </c>
      <c r="B357" s="54" t="str">
        <f t="shared" si="12"/>
        <v>https://github.com/uberboutique/whataform-repo/raw/main/pictures/BI0024.jpg</v>
      </c>
    </row>
    <row r="358" spans="1:2" ht="14" x14ac:dyDescent="0.15">
      <c r="A358" s="49" t="s">
        <v>384</v>
      </c>
      <c r="B358" s="54" t="str">
        <f t="shared" si="12"/>
        <v>https://github.com/uberboutique/whataform-repo/raw/main/pictures/BI0027.jpg</v>
      </c>
    </row>
    <row r="359" spans="1:2" ht="14" x14ac:dyDescent="0.15">
      <c r="A359" s="49" t="s">
        <v>446</v>
      </c>
      <c r="B359" s="54" t="str">
        <f t="shared" si="12"/>
        <v>https://github.com/uberboutique/whataform-repo/raw/main/pictures/V0136.jpg</v>
      </c>
    </row>
    <row r="360" spans="1:2" ht="14" x14ac:dyDescent="0.15">
      <c r="A360" s="49" t="s">
        <v>421</v>
      </c>
      <c r="B360" s="54" t="str">
        <f t="shared" si="12"/>
        <v>https://github.com/uberboutique/whataform-repo/raw/main/pictures/H0001.jpg</v>
      </c>
    </row>
    <row r="361" spans="1:2" ht="14" x14ac:dyDescent="0.15">
      <c r="A361" s="49" t="s">
        <v>354</v>
      </c>
      <c r="B361" s="54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49" t="s">
        <v>355</v>
      </c>
      <c r="B362" s="54" t="str">
        <f t="shared" si="13"/>
        <v>https://github.com/uberboutique/whataform-repo/raw/main/pictures/BE0003.jpg</v>
      </c>
    </row>
    <row r="363" spans="1:2" ht="14" x14ac:dyDescent="0.15">
      <c r="A363" s="49" t="s">
        <v>356</v>
      </c>
      <c r="B363" s="54" t="str">
        <f t="shared" si="13"/>
        <v>https://github.com/uberboutique/whataform-repo/raw/main/pictures/BE0004.jpg</v>
      </c>
    </row>
    <row r="364" spans="1:2" ht="14" x14ac:dyDescent="0.15">
      <c r="A364" s="49" t="s">
        <v>357</v>
      </c>
      <c r="B364" s="54" t="str">
        <f t="shared" si="13"/>
        <v>https://github.com/uberboutique/whataform-repo/raw/main/pictures/BE0005.jpg</v>
      </c>
    </row>
    <row r="365" spans="1:2" ht="14" x14ac:dyDescent="0.15">
      <c r="A365" s="49" t="s">
        <v>459</v>
      </c>
      <c r="B365" s="54" t="str">
        <f t="shared" si="13"/>
        <v>https://github.com/uberboutique/whataform-repo/raw/main/pictures/V00139.jpg</v>
      </c>
    </row>
    <row r="366" spans="1:2" ht="14" x14ac:dyDescent="0.15">
      <c r="A366" s="49" t="s">
        <v>422</v>
      </c>
      <c r="B366" s="54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49" t="s">
        <v>458</v>
      </c>
      <c r="B367" s="54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49" t="s">
        <v>333</v>
      </c>
      <c r="B368" s="54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49" t="s">
        <v>286</v>
      </c>
      <c r="B369" s="54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49" t="s">
        <v>335</v>
      </c>
      <c r="B370" s="54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49" t="s">
        <v>336</v>
      </c>
      <c r="B371" s="54" t="str">
        <f t="shared" si="14"/>
        <v>https://github.com/uberboutique/whataform-repo/raw/main/pictures/B0042.jpg</v>
      </c>
    </row>
    <row r="372" spans="1:2" ht="14" x14ac:dyDescent="0.15">
      <c r="A372" s="49" t="s">
        <v>341</v>
      </c>
      <c r="B372" s="54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49" t="s">
        <v>385</v>
      </c>
      <c r="B373" s="54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49" t="s">
        <v>394</v>
      </c>
      <c r="B374" s="54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49" t="s">
        <v>424</v>
      </c>
      <c r="B375" s="54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49" t="s">
        <v>442</v>
      </c>
      <c r="B376" s="54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49" t="s">
        <v>657</v>
      </c>
      <c r="B377" s="54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49" t="s">
        <v>658</v>
      </c>
      <c r="B378" s="54" t="str">
        <f t="shared" si="15"/>
        <v>https://github.com/uberboutique/whataform-repo/raw/main/pictures/P0024.jpg</v>
      </c>
    </row>
    <row r="379" spans="1:2" ht="14" x14ac:dyDescent="0.15">
      <c r="A379" s="49" t="s">
        <v>678</v>
      </c>
      <c r="B379" s="54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49" t="s">
        <v>690</v>
      </c>
      <c r="B380" s="54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544</v>
      </c>
      <c r="N1" s="51" t="s">
        <v>545</v>
      </c>
      <c r="O1" s="51" t="s">
        <v>546</v>
      </c>
      <c r="P1" s="51" t="s">
        <v>547</v>
      </c>
      <c r="Q1" s="51" t="s">
        <v>548</v>
      </c>
      <c r="R1" s="51" t="s">
        <v>549</v>
      </c>
      <c r="S1" s="51" t="s">
        <v>550</v>
      </c>
      <c r="T1" s="51" t="s">
        <v>551</v>
      </c>
      <c r="U1" s="51" t="s">
        <v>552</v>
      </c>
      <c r="V1" s="51" t="s">
        <v>553</v>
      </c>
      <c r="W1" s="51" t="s">
        <v>554</v>
      </c>
      <c r="X1" s="51" t="s">
        <v>555</v>
      </c>
      <c r="Y1" s="51" t="s">
        <v>556</v>
      </c>
      <c r="Z1" s="51" t="s">
        <v>557</v>
      </c>
      <c r="AA1" s="51" t="s">
        <v>558</v>
      </c>
      <c r="AB1" s="51" t="s">
        <v>559</v>
      </c>
      <c r="AC1" s="51" t="s">
        <v>560</v>
      </c>
      <c r="AD1" s="51" t="s">
        <v>561</v>
      </c>
      <c r="AE1" s="51" t="s">
        <v>562</v>
      </c>
      <c r="AF1" s="51" t="s">
        <v>563</v>
      </c>
      <c r="AG1" s="51" t="s">
        <v>564</v>
      </c>
      <c r="AH1" s="51" t="s">
        <v>565</v>
      </c>
      <c r="AI1" s="51" t="s">
        <v>566</v>
      </c>
      <c r="AJ1" s="51" t="s">
        <v>567</v>
      </c>
      <c r="AK1" s="51" t="s">
        <v>568</v>
      </c>
      <c r="AL1" s="51" t="s">
        <v>569</v>
      </c>
      <c r="AM1" s="51" t="s">
        <v>570</v>
      </c>
      <c r="AN1" s="51" t="s">
        <v>571</v>
      </c>
      <c r="AO1" s="51" t="s">
        <v>572</v>
      </c>
      <c r="AP1" s="51" t="s">
        <v>573</v>
      </c>
      <c r="AQ1" s="51" t="s">
        <v>574</v>
      </c>
      <c r="AR1" s="51" t="s">
        <v>575</v>
      </c>
      <c r="AS1" s="51" t="s">
        <v>576</v>
      </c>
      <c r="AT1" s="51" t="s">
        <v>577</v>
      </c>
      <c r="AU1" s="51" t="s">
        <v>578</v>
      </c>
      <c r="AV1" s="51" t="s">
        <v>579</v>
      </c>
      <c r="AW1" s="51" t="s">
        <v>580</v>
      </c>
      <c r="AX1" s="51" t="s">
        <v>581</v>
      </c>
      <c r="AY1" s="51" t="s">
        <v>582</v>
      </c>
      <c r="AZ1" s="51" t="s">
        <v>583</v>
      </c>
      <c r="BA1" s="51" t="s">
        <v>584</v>
      </c>
      <c r="BB1" s="51" t="s">
        <v>585</v>
      </c>
      <c r="BC1" s="51" t="s">
        <v>586</v>
      </c>
      <c r="BD1" s="51" t="s">
        <v>587</v>
      </c>
      <c r="BE1" s="51" t="s">
        <v>588</v>
      </c>
      <c r="BF1" s="51" t="s">
        <v>589</v>
      </c>
      <c r="BG1" s="51" t="s">
        <v>590</v>
      </c>
      <c r="BH1" s="51" t="s">
        <v>591</v>
      </c>
      <c r="BI1" s="51" t="s">
        <v>592</v>
      </c>
      <c r="BJ1" s="51" t="s">
        <v>593</v>
      </c>
      <c r="BK1" s="51" t="s">
        <v>594</v>
      </c>
      <c r="BL1" s="51" t="s">
        <v>595</v>
      </c>
      <c r="BM1" s="51" t="s">
        <v>596</v>
      </c>
      <c r="BN1" s="51" t="s">
        <v>597</v>
      </c>
      <c r="BO1" s="51" t="s">
        <v>598</v>
      </c>
      <c r="BP1" s="51" t="s">
        <v>599</v>
      </c>
      <c r="BQ1" s="51" t="s">
        <v>600</v>
      </c>
      <c r="BR1" s="51" t="s">
        <v>601</v>
      </c>
      <c r="BS1" s="51" t="s">
        <v>602</v>
      </c>
      <c r="BT1" s="51" t="s">
        <v>603</v>
      </c>
      <c r="BU1" s="51" t="s">
        <v>604</v>
      </c>
      <c r="BV1" s="51" t="s">
        <v>605</v>
      </c>
      <c r="BW1" s="51" t="s">
        <v>606</v>
      </c>
      <c r="BX1" s="51" t="s">
        <v>607</v>
      </c>
      <c r="BY1" s="51" t="s">
        <v>608</v>
      </c>
      <c r="BZ1" s="51" t="s">
        <v>609</v>
      </c>
      <c r="CA1" s="51" t="s">
        <v>610</v>
      </c>
      <c r="CB1" s="51" t="s">
        <v>611</v>
      </c>
      <c r="CC1" s="51" t="s">
        <v>612</v>
      </c>
      <c r="CD1" s="51" t="s">
        <v>613</v>
      </c>
      <c r="CE1" s="51" t="s">
        <v>614</v>
      </c>
      <c r="CF1" s="51" t="s">
        <v>615</v>
      </c>
      <c r="CG1" s="51" t="s">
        <v>616</v>
      </c>
      <c r="CH1" s="51" t="s">
        <v>617</v>
      </c>
      <c r="CI1" s="51" t="s">
        <v>618</v>
      </c>
      <c r="CJ1" s="51" t="s">
        <v>619</v>
      </c>
      <c r="CK1" s="51" t="s">
        <v>620</v>
      </c>
      <c r="CL1" s="51" t="s">
        <v>621</v>
      </c>
      <c r="CM1" s="51" t="s">
        <v>622</v>
      </c>
      <c r="CN1" s="51" t="s">
        <v>623</v>
      </c>
      <c r="CO1" s="51" t="s">
        <v>624</v>
      </c>
      <c r="CP1" s="51" t="s">
        <v>625</v>
      </c>
      <c r="CQ1" s="51" t="s">
        <v>626</v>
      </c>
      <c r="CR1" s="51" t="s">
        <v>627</v>
      </c>
      <c r="CS1" s="51" t="s">
        <v>628</v>
      </c>
      <c r="CT1" s="51" t="s">
        <v>629</v>
      </c>
      <c r="CU1" s="51" t="s">
        <v>630</v>
      </c>
      <c r="CV1" s="51" t="s">
        <v>631</v>
      </c>
    </row>
    <row r="2" spans="1:100" ht="14" hidden="1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-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9</v>
      </c>
      <c r="X2" s="33">
        <v>0</v>
      </c>
      <c r="Y2" s="33">
        <f>IF(V2&gt;0,1,0)</f>
        <v>1</v>
      </c>
      <c r="AG2" s="33" t="str">
        <f>STOCK!A3</f>
        <v>UB0001</v>
      </c>
      <c r="AI2" s="33">
        <v>0</v>
      </c>
    </row>
    <row r="3" spans="1:100" hidden="1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-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1</v>
      </c>
      <c r="X3" s="33">
        <v>0</v>
      </c>
      <c r="Y3" s="33">
        <f t="shared" ref="Y3:Y66" si="0">IF(V3&gt;0,1,0)</f>
        <v>1</v>
      </c>
      <c r="AG3" s="33" t="str">
        <f>STOCK!A4</f>
        <v>UB0002</v>
      </c>
      <c r="AI3" s="33">
        <v>0</v>
      </c>
    </row>
    <row r="4" spans="1:100" hidden="1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-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UB0003</v>
      </c>
      <c r="AI4" s="33">
        <v>0</v>
      </c>
    </row>
    <row r="5" spans="1:100" hidden="1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-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UB0004</v>
      </c>
      <c r="AI5" s="33">
        <v>0</v>
      </c>
    </row>
    <row r="6" spans="1:100" hidden="1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-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UB0005</v>
      </c>
      <c r="AI6" s="33">
        <v>0</v>
      </c>
    </row>
    <row r="7" spans="1:100" hidden="1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hidden="1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hidden="1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hidden="1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-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hidden="1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-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2</v>
      </c>
      <c r="X12" s="33">
        <v>0</v>
      </c>
      <c r="Y12" s="33">
        <f t="shared" si="0"/>
        <v>1</v>
      </c>
      <c r="AG12" s="33" t="str">
        <f>STOCK!A13</f>
        <v>UB0006</v>
      </c>
      <c r="AI12" s="33">
        <v>0</v>
      </c>
    </row>
    <row r="13" spans="1:100" hidden="1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-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UB0007</v>
      </c>
      <c r="AI13" s="33">
        <v>0</v>
      </c>
    </row>
    <row r="14" spans="1:100" hidden="1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-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UB0008</v>
      </c>
      <c r="AI14" s="33">
        <v>0</v>
      </c>
    </row>
    <row r="15" spans="1:100" hidden="1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-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UB0009</v>
      </c>
      <c r="AI15" s="33">
        <v>0</v>
      </c>
    </row>
    <row r="16" spans="1:100" hidden="1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-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0</v>
      </c>
      <c r="X16" s="33">
        <v>0</v>
      </c>
      <c r="Y16" s="33">
        <f t="shared" si="0"/>
        <v>0</v>
      </c>
      <c r="AG16" s="33" t="str">
        <f>STOCK!A17</f>
        <v>UB0010</v>
      </c>
      <c r="AI16" s="33">
        <v>0</v>
      </c>
    </row>
    <row r="17" spans="1:35" hidden="1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-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hidden="1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hidden="1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-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2</v>
      </c>
      <c r="X20" s="33">
        <v>0</v>
      </c>
      <c r="Y20" s="33">
        <f t="shared" si="0"/>
        <v>1</v>
      </c>
      <c r="AG20" s="33" t="str">
        <f>STOCK!A21</f>
        <v>UB0011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-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UB0012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-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hidden="1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-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UB0013</v>
      </c>
      <c r="AI23" s="33">
        <v>0</v>
      </c>
    </row>
    <row r="24" spans="1:35" hidden="1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-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UB0014</v>
      </c>
      <c r="AI24" s="33">
        <v>0</v>
      </c>
    </row>
    <row r="25" spans="1:35" hidden="1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-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UB0015</v>
      </c>
      <c r="AI25" s="33">
        <v>0</v>
      </c>
    </row>
    <row r="26" spans="1:35" hidden="1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-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UB0016</v>
      </c>
      <c r="AI26" s="33">
        <v>0</v>
      </c>
    </row>
    <row r="27" spans="1:35" hidden="1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-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UB0017</v>
      </c>
      <c r="AI27" s="33">
        <v>0</v>
      </c>
    </row>
    <row r="28" spans="1:35" hidden="1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-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1</v>
      </c>
      <c r="X28" s="33">
        <v>0</v>
      </c>
      <c r="Y28" s="33">
        <f t="shared" si="0"/>
        <v>1</v>
      </c>
      <c r="AG28" s="33" t="str">
        <f>STOCK!A29</f>
        <v>UB0018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-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hidden="1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-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-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-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hidden="1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-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4</v>
      </c>
      <c r="X34" s="33">
        <v>0</v>
      </c>
      <c r="Y34" s="33">
        <f t="shared" si="0"/>
        <v>1</v>
      </c>
      <c r="AG34" s="33" t="str">
        <f>STOCK!A35</f>
        <v>UB0019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-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hidden="1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-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UB0020</v>
      </c>
      <c r="AI36" s="33">
        <v>0</v>
      </c>
    </row>
    <row r="37" spans="1:35" hidden="1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-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UB0021</v>
      </c>
      <c r="AI37" s="33">
        <v>0</v>
      </c>
    </row>
    <row r="38" spans="1:35" hidden="1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hidden="1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hidden="1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-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UB0022</v>
      </c>
      <c r="AI40" s="33">
        <v>0</v>
      </c>
    </row>
    <row r="41" spans="1:35" hidden="1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-</v>
      </c>
      <c r="J41" s="33">
        <f>STOCK!L42</f>
        <v>0</v>
      </c>
      <c r="K41" s="33">
        <f>STOCK!M42</f>
        <v>22</v>
      </c>
      <c r="L41" s="33">
        <f>STOCK!N42</f>
        <v>0</v>
      </c>
      <c r="U41" s="33">
        <v>1</v>
      </c>
      <c r="V41" s="33">
        <f>STOCK!Q42</f>
        <v>1</v>
      </c>
      <c r="X41" s="33">
        <v>0</v>
      </c>
      <c r="Y41" s="33">
        <f t="shared" si="0"/>
        <v>1</v>
      </c>
      <c r="AG41" s="33" t="str">
        <f>STOCK!A42</f>
        <v>UB0023</v>
      </c>
      <c r="AI41" s="33">
        <v>0</v>
      </c>
    </row>
    <row r="42" spans="1:35" hidden="1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-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-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hidden="1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hidden="1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-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UB0024</v>
      </c>
      <c r="AI46" s="33">
        <v>0</v>
      </c>
    </row>
    <row r="47" spans="1:35" hidden="1" x14ac:dyDescent="0.15">
      <c r="A47" s="33" t="str">
        <f>STOCK!C48</f>
        <v>PRODUCT</v>
      </c>
      <c r="B47" s="33" t="str">
        <f>STOCK!D48</f>
        <v>Traje de baño niñas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baño niñas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-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hidden="1" x14ac:dyDescent="0.15">
      <c r="A49" s="33" t="str">
        <f>STOCK!C50</f>
        <v>PRODUCT</v>
      </c>
      <c r="B49" s="33" t="str">
        <f>STOCK!D50</f>
        <v>Traje de baño niñas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-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UB0025</v>
      </c>
      <c r="AI49" s="33">
        <v>0</v>
      </c>
    </row>
    <row r="50" spans="1:35" hidden="1" x14ac:dyDescent="0.15">
      <c r="A50" s="33" t="str">
        <f>STOCK!C51</f>
        <v>PRODUCT</v>
      </c>
      <c r="B50" s="33" t="str">
        <f>STOCK!D51</f>
        <v>Traje de baño niñas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-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UB0026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baño niñas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-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hidden="1" x14ac:dyDescent="0.15">
      <c r="A52" s="33" t="str">
        <f>STOCK!C53</f>
        <v>PRODUCT</v>
      </c>
      <c r="B52" s="33" t="str">
        <f>STOCK!D53</f>
        <v>Traje de baño niñas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-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UB0027</v>
      </c>
      <c r="AI52" s="33">
        <v>0</v>
      </c>
    </row>
    <row r="53" spans="1:35" hidden="1" x14ac:dyDescent="0.15">
      <c r="A53" s="33" t="str">
        <f>STOCK!C54</f>
        <v>PRODUCT</v>
      </c>
      <c r="B53" s="33" t="str">
        <f>STOCK!D54</f>
        <v>Traje de baño niñas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-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UB0028</v>
      </c>
      <c r="AI53" s="33">
        <v>0</v>
      </c>
    </row>
    <row r="54" spans="1:35" hidden="1" x14ac:dyDescent="0.15">
      <c r="A54" s="33" t="str">
        <f>STOCK!C55</f>
        <v>PRODUCT</v>
      </c>
      <c r="B54" s="33" t="str">
        <f>STOCK!D55</f>
        <v>Traje de baño niñas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-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UB0029</v>
      </c>
      <c r="AI54" s="33">
        <v>0</v>
      </c>
    </row>
    <row r="55" spans="1:35" hidden="1" x14ac:dyDescent="0.15">
      <c r="A55" s="33" t="str">
        <f>STOCK!C56</f>
        <v>PRODUCT</v>
      </c>
      <c r="B55" s="33" t="str">
        <f>STOCK!D56</f>
        <v>Traje de baño niñas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-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UB0030</v>
      </c>
      <c r="AI55" s="33">
        <v>0</v>
      </c>
    </row>
    <row r="56" spans="1:35" hidden="1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-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3</v>
      </c>
      <c r="X56" s="33">
        <v>0</v>
      </c>
      <c r="Y56" s="33">
        <f t="shared" si="0"/>
        <v>1</v>
      </c>
      <c r="AG56" s="33" t="str">
        <f>STOCK!A57</f>
        <v>UB0031</v>
      </c>
      <c r="AI56" s="33">
        <v>0</v>
      </c>
    </row>
    <row r="57" spans="1:35" hidden="1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-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UB0032</v>
      </c>
      <c r="AI57" s="33">
        <v>0</v>
      </c>
    </row>
    <row r="58" spans="1:35" hidden="1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-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0</v>
      </c>
      <c r="X58" s="33">
        <v>0</v>
      </c>
      <c r="Y58" s="33">
        <f t="shared" si="0"/>
        <v>0</v>
      </c>
      <c r="AG58" s="33" t="str">
        <f>STOCK!A59</f>
        <v>UB0033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-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hidden="1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-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UB0034</v>
      </c>
      <c r="AI60" s="33">
        <v>0</v>
      </c>
    </row>
    <row r="61" spans="1:35" hidden="1" x14ac:dyDescent="0.15">
      <c r="A61" s="33" t="str">
        <f>STOCK!C62</f>
        <v>PRODUCT</v>
      </c>
      <c r="B61" s="33" t="str">
        <f>STOCK!D62</f>
        <v>Traje de baño niñas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-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UB0035</v>
      </c>
      <c r="AI61" s="33">
        <v>0</v>
      </c>
    </row>
    <row r="62" spans="1:35" hidden="1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-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1</v>
      </c>
      <c r="X62" s="33">
        <v>0</v>
      </c>
      <c r="Y62" s="33">
        <f t="shared" si="0"/>
        <v>1</v>
      </c>
      <c r="AG62" s="33" t="str">
        <f>STOCK!A63</f>
        <v>UB0036</v>
      </c>
      <c r="AI62" s="33">
        <v>0</v>
      </c>
    </row>
    <row r="63" spans="1:35" hidden="1" x14ac:dyDescent="0.15">
      <c r="A63" s="33" t="str">
        <f>STOCK!C64</f>
        <v>PRODUCT</v>
      </c>
      <c r="B63" s="33" t="str">
        <f>STOCK!D64</f>
        <v>Traje de baño niñas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-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UB0037</v>
      </c>
      <c r="AI63" s="33">
        <v>0</v>
      </c>
    </row>
    <row r="64" spans="1:35" hidden="1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hidden="1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-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1</v>
      </c>
      <c r="X65" s="33">
        <v>0</v>
      </c>
      <c r="Y65" s="33">
        <f t="shared" si="0"/>
        <v>1</v>
      </c>
      <c r="AG65" s="33" t="str">
        <f>STOCK!A66</f>
        <v>UB0038</v>
      </c>
      <c r="AI65" s="33">
        <v>0</v>
      </c>
    </row>
    <row r="66" spans="1:35" hidden="1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hidden="1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0</v>
      </c>
      <c r="X67" s="33">
        <v>0</v>
      </c>
      <c r="Y67" s="33">
        <f t="shared" ref="Y67:Y130" si="1">IF(V67&gt;0,1,0)</f>
        <v>0</v>
      </c>
      <c r="AG67" s="33" t="str">
        <f>STOCK!A68</f>
        <v>B0001</v>
      </c>
      <c r="AI67" s="33">
        <v>0</v>
      </c>
    </row>
    <row r="68" spans="1:35" hidden="1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-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UB0039</v>
      </c>
      <c r="AI68" s="33">
        <v>0</v>
      </c>
    </row>
    <row r="69" spans="1:35" hidden="1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-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1</v>
      </c>
      <c r="X69" s="33">
        <v>0</v>
      </c>
      <c r="Y69" s="33">
        <f t="shared" si="1"/>
        <v>1</v>
      </c>
      <c r="AG69" s="33" t="str">
        <f>STOCK!A70</f>
        <v>UB0040</v>
      </c>
      <c r="AI69" s="33">
        <v>0</v>
      </c>
    </row>
    <row r="70" spans="1:35" hidden="1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-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1</v>
      </c>
      <c r="X70" s="33">
        <v>0</v>
      </c>
      <c r="Y70" s="33">
        <f t="shared" si="1"/>
        <v>1</v>
      </c>
      <c r="AG70" s="33" t="str">
        <f>STOCK!A71</f>
        <v>UB0041</v>
      </c>
      <c r="AI70" s="33">
        <v>0</v>
      </c>
    </row>
    <row r="71" spans="1:35" hidden="1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-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UB0042</v>
      </c>
      <c r="AI71" s="33">
        <v>0</v>
      </c>
    </row>
    <row r="72" spans="1:35" hidden="1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0</v>
      </c>
      <c r="X72" s="33">
        <v>0</v>
      </c>
      <c r="Y72" s="33">
        <f t="shared" si="1"/>
        <v>0</v>
      </c>
      <c r="AG72" s="33" t="str">
        <f>STOCK!A73</f>
        <v>B0004</v>
      </c>
      <c r="AI72" s="33">
        <v>0</v>
      </c>
    </row>
    <row r="73" spans="1:35" hidden="1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-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UB0043</v>
      </c>
      <c r="AI73" s="33">
        <v>0</v>
      </c>
    </row>
    <row r="74" spans="1:35" hidden="1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-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UB0044</v>
      </c>
      <c r="AI74" s="33">
        <v>0</v>
      </c>
    </row>
    <row r="75" spans="1:35" hidden="1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hidden="1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-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UB0045</v>
      </c>
      <c r="AI76" s="33">
        <v>0</v>
      </c>
    </row>
    <row r="77" spans="1:35" hidden="1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-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1</v>
      </c>
      <c r="X77" s="33">
        <v>0</v>
      </c>
      <c r="Y77" s="33">
        <f t="shared" si="1"/>
        <v>1</v>
      </c>
      <c r="AG77" s="33" t="str">
        <f>STOCK!A78</f>
        <v>UB0046</v>
      </c>
      <c r="AI77" s="33">
        <v>0</v>
      </c>
    </row>
    <row r="78" spans="1:35" hidden="1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-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UB0047</v>
      </c>
      <c r="AI78" s="33">
        <v>0</v>
      </c>
    </row>
    <row r="79" spans="1:35" hidden="1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-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UB0048</v>
      </c>
      <c r="AI79" s="33">
        <v>0</v>
      </c>
    </row>
    <row r="80" spans="1:35" hidden="1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hidden="1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-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UB0049</v>
      </c>
      <c r="AI81" s="33">
        <v>0</v>
      </c>
    </row>
    <row r="82" spans="1:35" hidden="1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-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UB0050</v>
      </c>
      <c r="AI82" s="33">
        <v>0</v>
      </c>
    </row>
    <row r="83" spans="1:35" hidden="1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Vestido con estampado de planta manga con volante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-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UB0055</v>
      </c>
      <c r="AI83" s="33">
        <v>0</v>
      </c>
    </row>
    <row r="84" spans="1:35" hidden="1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Vestido con estampado de planta manga con volante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-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UB0056</v>
      </c>
      <c r="AI84" s="33">
        <v>0</v>
      </c>
    </row>
    <row r="85" spans="1:35" hidden="1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Vestido con estampado de planta manga con volante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-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UB0057</v>
      </c>
      <c r="AI85" s="33">
        <v>0</v>
      </c>
    </row>
    <row r="86" spans="1:35" hidden="1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-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UB0058</v>
      </c>
      <c r="AI86" s="33">
        <v>0</v>
      </c>
    </row>
    <row r="87" spans="1:35" hidden="1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-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UB0059</v>
      </c>
      <c r="AI87" s="33">
        <v>0</v>
      </c>
    </row>
    <row r="88" spans="1:35" hidden="1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-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UB0060</v>
      </c>
      <c r="AI88" s="33">
        <v>0</v>
      </c>
    </row>
    <row r="89" spans="1:35" hidden="1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-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UB0061</v>
      </c>
      <c r="AI89" s="33">
        <v>0</v>
      </c>
    </row>
    <row r="90" spans="1:35" hidden="1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-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1</v>
      </c>
      <c r="X90" s="33">
        <v>0</v>
      </c>
      <c r="Y90" s="33">
        <f t="shared" si="1"/>
        <v>1</v>
      </c>
      <c r="AG90" s="33" t="str">
        <f>STOCK!A91</f>
        <v>UB0062</v>
      </c>
      <c r="AI90" s="33">
        <v>0</v>
      </c>
    </row>
    <row r="91" spans="1:35" hidden="1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-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UB0063</v>
      </c>
      <c r="AI91" s="33">
        <v>0</v>
      </c>
    </row>
    <row r="92" spans="1:35" hidden="1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-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UB0064</v>
      </c>
      <c r="AI92" s="33">
        <v>0</v>
      </c>
    </row>
    <row r="93" spans="1:35" hidden="1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-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UB0065</v>
      </c>
      <c r="AI93" s="33">
        <v>0</v>
      </c>
    </row>
    <row r="94" spans="1:35" hidden="1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hidden="1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hidden="1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-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UB0066</v>
      </c>
      <c r="AI96" s="33">
        <v>0</v>
      </c>
    </row>
    <row r="97" spans="1:35" hidden="1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0</v>
      </c>
      <c r="X97" s="33">
        <v>0</v>
      </c>
      <c r="Y97" s="33">
        <f t="shared" si="1"/>
        <v>0</v>
      </c>
      <c r="AG97" s="33" t="str">
        <f>STOCK!A98</f>
        <v>B0010</v>
      </c>
      <c r="AI97" s="33">
        <v>0</v>
      </c>
    </row>
    <row r="98" spans="1:35" hidden="1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-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UB0067</v>
      </c>
      <c r="AI98" s="33">
        <v>0</v>
      </c>
    </row>
    <row r="99" spans="1:35" hidden="1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-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UB0068</v>
      </c>
      <c r="AI99" s="33">
        <v>0</v>
      </c>
    </row>
    <row r="100" spans="1:35" hidden="1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hidden="1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-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1</v>
      </c>
      <c r="X101" s="33">
        <v>0</v>
      </c>
      <c r="Y101" s="33">
        <f t="shared" si="1"/>
        <v>1</v>
      </c>
      <c r="AG101" s="33" t="str">
        <f>STOCK!A101</f>
        <v>UB0069</v>
      </c>
      <c r="AI101" s="33">
        <v>0</v>
      </c>
    </row>
    <row r="102" spans="1:35" hidden="1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hidden="1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-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UB0070</v>
      </c>
      <c r="AI103" s="33">
        <v>0</v>
      </c>
    </row>
    <row r="104" spans="1:35" hidden="1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-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UB0071</v>
      </c>
      <c r="AI104" s="33">
        <v>0</v>
      </c>
    </row>
    <row r="105" spans="1:35" hidden="1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-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UB0072</v>
      </c>
      <c r="AI105" s="33">
        <v>0</v>
      </c>
    </row>
    <row r="106" spans="1:35" hidden="1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-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UB0073</v>
      </c>
      <c r="AI106" s="33">
        <v>0</v>
      </c>
    </row>
    <row r="107" spans="1:35" hidden="1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-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1</v>
      </c>
      <c r="X107" s="33">
        <v>0</v>
      </c>
      <c r="Y107" s="33">
        <f t="shared" si="1"/>
        <v>1</v>
      </c>
      <c r="AG107" s="33" t="str">
        <f>STOCK!A107</f>
        <v>UB0074</v>
      </c>
      <c r="AI107" s="33">
        <v>0</v>
      </c>
    </row>
    <row r="108" spans="1:35" hidden="1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-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UB0075</v>
      </c>
      <c r="AI108" s="33">
        <v>0</v>
      </c>
    </row>
    <row r="109" spans="1:35" hidden="1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-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UB0076</v>
      </c>
      <c r="AI109" s="33">
        <v>0</v>
      </c>
    </row>
    <row r="110" spans="1:35" hidden="1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-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UB0077</v>
      </c>
      <c r="AI110" s="33">
        <v>0</v>
      </c>
    </row>
    <row r="111" spans="1:35" hidden="1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-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UB0078</v>
      </c>
      <c r="AI111" s="33">
        <v>0</v>
      </c>
    </row>
    <row r="112" spans="1:35" hidden="1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-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1</v>
      </c>
      <c r="X112" s="33">
        <v>0</v>
      </c>
      <c r="Y112" s="33">
        <f t="shared" si="1"/>
        <v>1</v>
      </c>
      <c r="AG112" s="33" t="str">
        <f>STOCK!A112</f>
        <v>UB0079</v>
      </c>
      <c r="AI112" s="33">
        <v>0</v>
      </c>
    </row>
    <row r="113" spans="1:35" hidden="1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-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UB0080</v>
      </c>
      <c r="AI113" s="33">
        <v>0</v>
      </c>
    </row>
    <row r="114" spans="1:35" hidden="1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0</v>
      </c>
      <c r="X114" s="33">
        <v>0</v>
      </c>
      <c r="Y114" s="33">
        <f t="shared" si="1"/>
        <v>0</v>
      </c>
      <c r="AG114" s="33" t="str">
        <f>STOCK!A114</f>
        <v>V0029</v>
      </c>
      <c r="AI114" s="33">
        <v>0</v>
      </c>
    </row>
    <row r="115" spans="1:35" hidden="1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-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1</v>
      </c>
      <c r="X115" s="33">
        <v>0</v>
      </c>
      <c r="Y115" s="33">
        <f t="shared" si="1"/>
        <v>1</v>
      </c>
      <c r="AG115" s="33" t="str">
        <f>STOCK!A115</f>
        <v>UB0081</v>
      </c>
      <c r="AI115" s="33">
        <v>0</v>
      </c>
    </row>
    <row r="116" spans="1:35" hidden="1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-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UB0082</v>
      </c>
      <c r="AI116" s="33">
        <v>0</v>
      </c>
    </row>
    <row r="117" spans="1:35" hidden="1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-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UB0083</v>
      </c>
      <c r="AI117" s="33">
        <v>0</v>
      </c>
    </row>
    <row r="118" spans="1:35" hidden="1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-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1</v>
      </c>
      <c r="X118" s="33">
        <v>0</v>
      </c>
      <c r="Y118" s="33">
        <f t="shared" si="1"/>
        <v>1</v>
      </c>
      <c r="AG118" s="33" t="str">
        <f>STOCK!A118</f>
        <v>UB0084</v>
      </c>
      <c r="AI118" s="33">
        <v>0</v>
      </c>
    </row>
    <row r="119" spans="1:35" hidden="1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-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UB0085</v>
      </c>
      <c r="AI119" s="33">
        <v>0</v>
      </c>
    </row>
    <row r="120" spans="1:35" hidden="1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hidden="1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-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UB0086</v>
      </c>
      <c r="AI121" s="33">
        <v>0</v>
      </c>
    </row>
    <row r="122" spans="1:35" hidden="1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-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UB0087</v>
      </c>
      <c r="AI122" s="33">
        <v>0</v>
      </c>
    </row>
    <row r="123" spans="1:35" hidden="1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-</v>
      </c>
      <c r="J123" s="33">
        <f>STOCK!L123</f>
        <v>0</v>
      </c>
      <c r="K123" s="33">
        <f>STOCK!M123</f>
        <v>25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UB0088</v>
      </c>
      <c r="AI123" s="33">
        <v>0</v>
      </c>
    </row>
    <row r="124" spans="1:35" hidden="1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-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UB0089</v>
      </c>
      <c r="AI124" s="33">
        <v>0</v>
      </c>
    </row>
    <row r="125" spans="1:35" hidden="1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hidden="1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hidden="1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-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UB0090</v>
      </c>
      <c r="AI127" s="33">
        <v>0</v>
      </c>
    </row>
    <row r="128" spans="1:35" hidden="1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-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UB0091</v>
      </c>
      <c r="AI128" s="33">
        <v>0</v>
      </c>
    </row>
    <row r="129" spans="1:35" hidden="1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-</v>
      </c>
      <c r="J129" s="33">
        <f>STOCK!L129</f>
        <v>0</v>
      </c>
      <c r="K129" s="33">
        <f>STOCK!M129</f>
        <v>40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UB0092</v>
      </c>
      <c r="AI129" s="33">
        <v>0</v>
      </c>
    </row>
    <row r="130" spans="1:35" hidden="1" x14ac:dyDescent="0.15">
      <c r="A130" s="33" t="str">
        <f>STOCK!C130</f>
        <v>PRODUCT</v>
      </c>
      <c r="B130" s="33" t="str">
        <f>STOCK!D130</f>
        <v>Monos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-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UB0093</v>
      </c>
      <c r="AI130" s="33">
        <v>0</v>
      </c>
    </row>
    <row r="131" spans="1:35" hidden="1" x14ac:dyDescent="0.15">
      <c r="A131" s="33" t="str">
        <f>STOCK!C131</f>
        <v>PRODUCT</v>
      </c>
      <c r="B131" s="33" t="str">
        <f>STOCK!D131</f>
        <v>Monos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-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UB0094</v>
      </c>
      <c r="AI131" s="33">
        <v>0</v>
      </c>
    </row>
    <row r="132" spans="1:35" hidden="1" x14ac:dyDescent="0.15">
      <c r="A132" s="33" t="str">
        <f>STOCK!C132</f>
        <v>PRODUCT</v>
      </c>
      <c r="B132" s="33" t="str">
        <f>STOCK!D132</f>
        <v>Monos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-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UB0095</v>
      </c>
      <c r="AI132" s="33">
        <v>0</v>
      </c>
    </row>
    <row r="133" spans="1:35" hidden="1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-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UB0096</v>
      </c>
      <c r="AI133" s="33">
        <v>0</v>
      </c>
    </row>
    <row r="134" spans="1:35" hidden="1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-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0</v>
      </c>
      <c r="X134" s="33">
        <v>0</v>
      </c>
      <c r="Y134" s="33">
        <f t="shared" si="2"/>
        <v>0</v>
      </c>
      <c r="AG134" s="33" t="str">
        <f>STOCK!A134</f>
        <v>UB0097</v>
      </c>
      <c r="AI134" s="33">
        <v>0</v>
      </c>
    </row>
    <row r="135" spans="1:35" hidden="1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-</v>
      </c>
      <c r="J135" s="33">
        <f>STOCK!L135</f>
        <v>0</v>
      </c>
      <c r="K135" s="33">
        <f>STOCK!M135</f>
        <v>32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UB0098</v>
      </c>
      <c r="AI135" s="33">
        <v>0</v>
      </c>
    </row>
    <row r="136" spans="1:35" hidden="1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-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UB0099</v>
      </c>
      <c r="AI136" s="33">
        <v>0</v>
      </c>
    </row>
    <row r="137" spans="1:35" hidden="1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-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UB0100</v>
      </c>
      <c r="AI137" s="33">
        <v>0</v>
      </c>
    </row>
    <row r="138" spans="1:35" hidden="1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-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UB0101</v>
      </c>
      <c r="AI138" s="33">
        <v>0</v>
      </c>
    </row>
    <row r="139" spans="1:35" hidden="1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-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UB0102</v>
      </c>
      <c r="AI139" s="33">
        <v>0</v>
      </c>
    </row>
    <row r="140" spans="1:35" hidden="1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-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UB0103</v>
      </c>
      <c r="AI140" s="33">
        <v>0</v>
      </c>
    </row>
    <row r="141" spans="1:35" hidden="1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-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1</v>
      </c>
      <c r="X141" s="33">
        <v>0</v>
      </c>
      <c r="Y141" s="33">
        <f t="shared" si="2"/>
        <v>1</v>
      </c>
      <c r="AG141" s="33" t="str">
        <f>STOCK!A141</f>
        <v>UB0104</v>
      </c>
      <c r="AI141" s="33">
        <v>0</v>
      </c>
    </row>
    <row r="142" spans="1:35" hidden="1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hidden="1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-</v>
      </c>
      <c r="J143" s="33">
        <f>STOCK!L143</f>
        <v>0</v>
      </c>
      <c r="K143" s="33">
        <f>STOCK!M143</f>
        <v>35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UB0105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-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hidden="1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-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UB0106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-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hidden="1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-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UB0107</v>
      </c>
      <c r="AI147" s="33">
        <v>0</v>
      </c>
    </row>
    <row r="148" spans="1:35" hidden="1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-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UB0108</v>
      </c>
      <c r="AI148" s="33">
        <v>0</v>
      </c>
    </row>
    <row r="149" spans="1:35" hidden="1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-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hidden="1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-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UB0109</v>
      </c>
      <c r="AI151" s="33">
        <v>0</v>
      </c>
    </row>
    <row r="152" spans="1:35" hidden="1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-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UB0110</v>
      </c>
      <c r="AI152" s="33">
        <v>0</v>
      </c>
    </row>
    <row r="153" spans="1:35" hidden="1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-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UB0111</v>
      </c>
      <c r="AI153" s="33">
        <v>0</v>
      </c>
    </row>
    <row r="154" spans="1:35" hidden="1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-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UB0112</v>
      </c>
      <c r="AI154" s="33">
        <v>0</v>
      </c>
    </row>
    <row r="155" spans="1:35" hidden="1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-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UB0113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-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hidden="1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-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UB0114</v>
      </c>
      <c r="AI157" s="33">
        <v>0</v>
      </c>
    </row>
    <row r="158" spans="1:35" hidden="1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-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UB0115</v>
      </c>
      <c r="AI158" s="33">
        <v>0</v>
      </c>
    </row>
    <row r="159" spans="1:35" hidden="1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-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UB0116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-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hidden="1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-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UB0117</v>
      </c>
      <c r="AI161" s="33">
        <v>0</v>
      </c>
    </row>
    <row r="162" spans="1:35" hidden="1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-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UB0118</v>
      </c>
      <c r="AI162" s="33">
        <v>0</v>
      </c>
    </row>
    <row r="163" spans="1:35" hidden="1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-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UB0119</v>
      </c>
      <c r="AI163" s="33">
        <v>0</v>
      </c>
    </row>
    <row r="164" spans="1:35" hidden="1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-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UB0120</v>
      </c>
      <c r="AI164" s="33">
        <v>0</v>
      </c>
    </row>
    <row r="165" spans="1:35" hidden="1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-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UB0121</v>
      </c>
      <c r="AI165" s="33">
        <v>0</v>
      </c>
    </row>
    <row r="166" spans="1:35" hidden="1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-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-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-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-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hidden="1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hidden="1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-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UB0122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-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-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-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hidden="1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-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UB0123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-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hidden="1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-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UB0124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-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hidden="1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-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2</v>
      </c>
      <c r="X180" s="33">
        <v>0</v>
      </c>
      <c r="Y180" s="33">
        <f t="shared" si="2"/>
        <v>1</v>
      </c>
      <c r="AG180" s="33" t="str">
        <f>STOCK!A180</f>
        <v>UB0125</v>
      </c>
      <c r="AI180" s="33">
        <v>0</v>
      </c>
    </row>
    <row r="181" spans="1:35" hidden="1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-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UB0126</v>
      </c>
      <c r="AI181" s="33">
        <v>0</v>
      </c>
    </row>
    <row r="182" spans="1:35" hidden="1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-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10</v>
      </c>
      <c r="X182" s="33">
        <v>0</v>
      </c>
      <c r="Y182" s="33">
        <f t="shared" si="2"/>
        <v>1</v>
      </c>
      <c r="AG182" s="33" t="str">
        <f>STOCK!A182</f>
        <v>UB0127</v>
      </c>
      <c r="AI182" s="33">
        <v>0</v>
      </c>
    </row>
    <row r="183" spans="1:35" hidden="1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-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UB0128</v>
      </c>
      <c r="AI183" s="33">
        <v>0</v>
      </c>
    </row>
    <row r="184" spans="1:35" hidden="1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-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1</v>
      </c>
      <c r="X184" s="33">
        <v>0</v>
      </c>
      <c r="Y184" s="33">
        <f t="shared" si="2"/>
        <v>1</v>
      </c>
      <c r="AG184" s="33" t="str">
        <f>STOCK!A184</f>
        <v>UB0129</v>
      </c>
      <c r="AI184" s="33">
        <v>0</v>
      </c>
    </row>
    <row r="185" spans="1:35" hidden="1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-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1</v>
      </c>
      <c r="X185" s="33">
        <v>0</v>
      </c>
      <c r="Y185" s="33">
        <f t="shared" si="2"/>
        <v>1</v>
      </c>
      <c r="AG185" s="33" t="str">
        <f>STOCK!A185</f>
        <v>UB0130</v>
      </c>
      <c r="AI185" s="33">
        <v>0</v>
      </c>
    </row>
    <row r="186" spans="1:35" hidden="1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-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UB0131</v>
      </c>
      <c r="AI186" s="33">
        <v>0</v>
      </c>
    </row>
    <row r="187" spans="1:35" hidden="1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-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UB0132</v>
      </c>
      <c r="AI187" s="33">
        <v>0</v>
      </c>
    </row>
    <row r="188" spans="1:35" hidden="1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-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UB0133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-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-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hidden="1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-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1</v>
      </c>
      <c r="X191" s="33">
        <v>0</v>
      </c>
      <c r="Y191" s="33">
        <f t="shared" si="2"/>
        <v>1</v>
      </c>
      <c r="AG191" s="33" t="str">
        <f>STOCK!A191</f>
        <v>UB0134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-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-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-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hidden="1" x14ac:dyDescent="0.15">
      <c r="A195" s="33" t="str">
        <f>STOCK!C195</f>
        <v>PRODUCT</v>
      </c>
      <c r="B195" s="33" t="str">
        <f>STOCK!D195</f>
        <v>Monos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-</v>
      </c>
      <c r="J195" s="33">
        <f>STOCK!L195</f>
        <v>0</v>
      </c>
      <c r="K195" s="33">
        <f>STOCK!M195</f>
        <v>20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UB0135</v>
      </c>
      <c r="AI195" s="33">
        <v>0</v>
      </c>
    </row>
    <row r="196" spans="1:35" hidden="1" x14ac:dyDescent="0.15">
      <c r="A196" s="33" t="str">
        <f>STOCK!C196</f>
        <v>PRODUCT</v>
      </c>
      <c r="B196" s="33" t="str">
        <f>STOCK!D196</f>
        <v>Monos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-</v>
      </c>
      <c r="J196" s="33">
        <f>STOCK!L196</f>
        <v>0</v>
      </c>
      <c r="K196" s="33">
        <f>STOCK!M196</f>
        <v>20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UB0136</v>
      </c>
      <c r="AI196" s="33">
        <v>0</v>
      </c>
    </row>
    <row r="197" spans="1:35" hidden="1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hidden="1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-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UB0137</v>
      </c>
      <c r="AI198" s="33">
        <v>0</v>
      </c>
    </row>
    <row r="199" spans="1:35" hidden="1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-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UB0138</v>
      </c>
      <c r="AI200" s="33">
        <v>0</v>
      </c>
    </row>
    <row r="201" spans="1:35" hidden="1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-</v>
      </c>
      <c r="J201" s="33">
        <f>STOCK!L201</f>
        <v>0</v>
      </c>
      <c r="K201" s="33">
        <f>STOCK!M201</f>
        <v>28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UB0139</v>
      </c>
      <c r="AI201" s="33">
        <v>0</v>
      </c>
    </row>
    <row r="202" spans="1:35" hidden="1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hidden="1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-</v>
      </c>
      <c r="J203" s="33">
        <f>STOCK!L203</f>
        <v>0</v>
      </c>
      <c r="K203" s="33">
        <f>STOCK!M203</f>
        <v>14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UB0140</v>
      </c>
      <c r="AI203" s="33">
        <v>0</v>
      </c>
    </row>
    <row r="204" spans="1:35" hidden="1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-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UB0141</v>
      </c>
      <c r="AI204" s="33">
        <v>0</v>
      </c>
    </row>
    <row r="205" spans="1:35" hidden="1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-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UB0142</v>
      </c>
      <c r="AI205" s="33">
        <v>0</v>
      </c>
    </row>
    <row r="206" spans="1:35" hidden="1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-</v>
      </c>
      <c r="J206" s="33">
        <f>STOCK!L206</f>
        <v>0</v>
      </c>
      <c r="K206" s="33">
        <f>STOCK!M206</f>
        <v>16</v>
      </c>
      <c r="L206" s="33">
        <f>STOCK!N206</f>
        <v>0</v>
      </c>
      <c r="U206" s="33">
        <v>1</v>
      </c>
      <c r="V206" s="33">
        <f>STOCK!Q206</f>
        <v>0</v>
      </c>
      <c r="X206" s="33">
        <v>0</v>
      </c>
      <c r="Y206" s="33">
        <f t="shared" si="3"/>
        <v>0</v>
      </c>
      <c r="AG206" s="33" t="str">
        <f>STOCK!A206</f>
        <v>UB0143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-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-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1</v>
      </c>
      <c r="X208" s="33">
        <v>0</v>
      </c>
      <c r="Y208" s="33">
        <f t="shared" si="3"/>
        <v>1</v>
      </c>
      <c r="AG208" s="33" t="str">
        <f>STOCK!A208</f>
        <v>UB0144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-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-</v>
      </c>
      <c r="J210" s="33">
        <f>STOCK!L210</f>
        <v>0</v>
      </c>
      <c r="K210" s="33">
        <f>STOCK!M210</f>
        <v>28</v>
      </c>
      <c r="L210" s="33">
        <f>STOCK!N210</f>
        <v>0</v>
      </c>
      <c r="U210" s="33">
        <v>1</v>
      </c>
      <c r="V210" s="33">
        <f>STOCK!Q210</f>
        <v>1</v>
      </c>
      <c r="X210" s="33">
        <v>0</v>
      </c>
      <c r="Y210" s="33">
        <f t="shared" si="3"/>
        <v>1</v>
      </c>
      <c r="AG210" s="33" t="str">
        <f>STOCK!A210</f>
        <v>UB0145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-</v>
      </c>
      <c r="J211" s="33">
        <f>STOCK!L211</f>
        <v>0</v>
      </c>
      <c r="K211" s="33">
        <f>STOCK!M211</f>
        <v>28</v>
      </c>
      <c r="L211" s="33">
        <f>STOCK!N211</f>
        <v>0</v>
      </c>
      <c r="U211" s="33">
        <v>1</v>
      </c>
      <c r="V211" s="33">
        <f>STOCK!Q211</f>
        <v>1</v>
      </c>
      <c r="X211" s="33">
        <v>0</v>
      </c>
      <c r="Y211" s="33">
        <f t="shared" si="3"/>
        <v>1</v>
      </c>
      <c r="AG211" s="33" t="str">
        <f>STOCK!A211</f>
        <v>UB0146</v>
      </c>
      <c r="AI211" s="33">
        <v>0</v>
      </c>
    </row>
    <row r="212" spans="1:35" hidden="1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-</v>
      </c>
      <c r="J212" s="33">
        <f>STOCK!L212</f>
        <v>0</v>
      </c>
      <c r="K212" s="33">
        <f>STOCK!M212</f>
        <v>28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UB0147</v>
      </c>
      <c r="AI212" s="33">
        <v>0</v>
      </c>
    </row>
    <row r="213" spans="1:35" hidden="1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-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UB0148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-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-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hidden="1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-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UB0149</v>
      </c>
      <c r="AI216" s="33">
        <v>0</v>
      </c>
    </row>
    <row r="217" spans="1:35" hidden="1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-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UB0150</v>
      </c>
      <c r="AI217" s="33">
        <v>0</v>
      </c>
    </row>
    <row r="218" spans="1:35" hidden="1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-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UB0151</v>
      </c>
      <c r="AI218" s="33">
        <v>0</v>
      </c>
    </row>
    <row r="219" spans="1:35" hidden="1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-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UB0152</v>
      </c>
      <c r="AI219" s="33">
        <v>0</v>
      </c>
    </row>
    <row r="220" spans="1:35" hidden="1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-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UB0153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-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-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hidden="1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-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UB0154</v>
      </c>
      <c r="AI223" s="33">
        <v>0</v>
      </c>
    </row>
    <row r="224" spans="1:35" hidden="1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-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UB0155</v>
      </c>
      <c r="AI224" s="33">
        <v>0</v>
      </c>
    </row>
    <row r="225" spans="1:35" hidden="1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M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-</v>
      </c>
      <c r="J225" s="33">
        <f>STOCK!L225</f>
        <v>0</v>
      </c>
      <c r="K225" s="33">
        <f>STOCK!M225</f>
        <v>15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UB0156</v>
      </c>
      <c r="AI225" s="33">
        <v>0</v>
      </c>
    </row>
    <row r="226" spans="1:35" hidden="1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-</v>
      </c>
      <c r="J226" s="33">
        <f>STOCK!L226</f>
        <v>0</v>
      </c>
      <c r="K226" s="33">
        <f>STOCK!M226</f>
        <v>15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UB0157</v>
      </c>
      <c r="AI226" s="33">
        <v>0</v>
      </c>
    </row>
    <row r="227" spans="1:35" hidden="1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-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2</v>
      </c>
      <c r="X227" s="33">
        <v>0</v>
      </c>
      <c r="Y227" s="33">
        <f t="shared" si="3"/>
        <v>1</v>
      </c>
      <c r="AG227" s="33" t="str">
        <f>STOCK!A227</f>
        <v>UB0158</v>
      </c>
      <c r="AI227" s="33">
        <v>0</v>
      </c>
    </row>
    <row r="228" spans="1:35" hidden="1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-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1</v>
      </c>
      <c r="X228" s="33">
        <v>0</v>
      </c>
      <c r="Y228" s="33">
        <f t="shared" si="3"/>
        <v>1</v>
      </c>
      <c r="AG228" s="33" t="str">
        <f>STOCK!A228</f>
        <v>UB0159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-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hidden="1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-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UB0160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-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hidden="1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-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UB0161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-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hidden="1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-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UB0162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-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hidden="1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-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0</v>
      </c>
      <c r="X236" s="33">
        <v>0</v>
      </c>
      <c r="Y236" s="33">
        <f t="shared" si="3"/>
        <v>0</v>
      </c>
      <c r="AG236" s="33" t="str">
        <f>STOCK!A236</f>
        <v>UB0163</v>
      </c>
      <c r="AI236" s="33">
        <v>0</v>
      </c>
    </row>
    <row r="237" spans="1:35" hidden="1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-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UB0164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-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hidden="1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-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UB0165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-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 t="str">
        <f>STOCK!A240</f>
        <v>UB0166</v>
      </c>
      <c r="AI240" s="33">
        <v>0</v>
      </c>
    </row>
    <row r="241" spans="1:35" hidden="1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-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UB0167</v>
      </c>
      <c r="AI241" s="33">
        <v>0</v>
      </c>
    </row>
    <row r="242" spans="1:35" x14ac:dyDescent="0.15">
      <c r="A242" s="33" t="str">
        <f>STOCK!C242</f>
        <v>PRODUCT</v>
      </c>
      <c r="B242" s="33" t="str">
        <f>STOCK!D242</f>
        <v>Accesorios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-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10</v>
      </c>
      <c r="X242" s="33">
        <v>0</v>
      </c>
      <c r="Y242" s="33">
        <f t="shared" si="3"/>
        <v>1</v>
      </c>
      <c r="AG242" s="33" t="str">
        <f>STOCK!A242</f>
        <v>UB0168</v>
      </c>
      <c r="AI242" s="33">
        <v>0</v>
      </c>
    </row>
    <row r="243" spans="1:35" hidden="1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-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UB0169</v>
      </c>
      <c r="AI243" s="33">
        <v>0</v>
      </c>
    </row>
    <row r="244" spans="1:35" hidden="1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-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UB0170</v>
      </c>
      <c r="AI244" s="33">
        <v>0</v>
      </c>
    </row>
    <row r="245" spans="1:35" hidden="1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-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UB0171</v>
      </c>
      <c r="AI245" s="33">
        <v>0</v>
      </c>
    </row>
    <row r="246" spans="1:35" hidden="1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-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UB0172</v>
      </c>
      <c r="AI246" s="33">
        <v>0</v>
      </c>
    </row>
    <row r="247" spans="1:35" hidden="1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-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1</v>
      </c>
      <c r="X247" s="33">
        <v>0</v>
      </c>
      <c r="Y247" s="33">
        <f t="shared" si="3"/>
        <v>1</v>
      </c>
      <c r="AG247" s="33" t="str">
        <f>STOCK!A247</f>
        <v>UB0173</v>
      </c>
      <c r="AI247" s="33">
        <v>0</v>
      </c>
    </row>
    <row r="248" spans="1:35" hidden="1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-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UB0174</v>
      </c>
      <c r="AI248" s="33">
        <v>0</v>
      </c>
    </row>
    <row r="249" spans="1:35" hidden="1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-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UB0175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-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-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hidden="1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-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UB0176</v>
      </c>
      <c r="AI252" s="33">
        <v>0</v>
      </c>
    </row>
    <row r="253" spans="1:35" hidden="1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hidden="1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-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UB0177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-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-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hidden="1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-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UB0178</v>
      </c>
      <c r="AI257" s="33">
        <v>0</v>
      </c>
    </row>
    <row r="258" spans="1:35" hidden="1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-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UB0179</v>
      </c>
      <c r="AI258" s="33">
        <v>0</v>
      </c>
    </row>
    <row r="259" spans="1:35" hidden="1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-</v>
      </c>
      <c r="J259" s="33">
        <f>STOCK!L259</f>
        <v>0</v>
      </c>
      <c r="K259" s="33">
        <f>STOCK!M259</f>
        <v>15</v>
      </c>
      <c r="L259" s="33">
        <f>STOCK!N259</f>
        <v>0</v>
      </c>
      <c r="U259" s="33">
        <v>1</v>
      </c>
      <c r="V259" s="33">
        <f>STOCK!Q259</f>
        <v>1</v>
      </c>
      <c r="X259" s="33">
        <v>0</v>
      </c>
      <c r="Y259" s="33">
        <f t="shared" ref="Y259:Y322" si="4">IF(V259&gt;0,1,0)</f>
        <v>1</v>
      </c>
      <c r="AG259" s="33" t="str">
        <f>STOCK!A259</f>
        <v>UB0180</v>
      </c>
      <c r="AI259" s="33">
        <v>0</v>
      </c>
    </row>
    <row r="260" spans="1:35" hidden="1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-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UB0181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-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-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-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-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-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-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-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-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hidden="1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-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hidden="1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-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UB0182</v>
      </c>
      <c r="AI271" s="33">
        <v>0</v>
      </c>
    </row>
    <row r="272" spans="1:35" hidden="1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-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UB0183</v>
      </c>
      <c r="AI272" s="33">
        <v>0</v>
      </c>
    </row>
    <row r="273" spans="1:35" hidden="1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-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UB0184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-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-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hidden="1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-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UB0185</v>
      </c>
      <c r="AI276" s="33">
        <v>0</v>
      </c>
    </row>
    <row r="277" spans="1:35" hidden="1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-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3</v>
      </c>
      <c r="X277" s="33">
        <v>0</v>
      </c>
      <c r="Y277" s="33">
        <f t="shared" si="4"/>
        <v>1</v>
      </c>
      <c r="AG277" s="33" t="str">
        <f>STOCK!A277</f>
        <v>UB0186</v>
      </c>
      <c r="AI277" s="33">
        <v>0</v>
      </c>
    </row>
    <row r="278" spans="1:35" hidden="1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-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UB0187</v>
      </c>
      <c r="AI278" s="33">
        <v>0</v>
      </c>
    </row>
    <row r="279" spans="1:35" hidden="1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-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3</v>
      </c>
      <c r="X279" s="33">
        <v>0</v>
      </c>
      <c r="Y279" s="33">
        <f t="shared" si="4"/>
        <v>1</v>
      </c>
      <c r="AG279" s="33" t="str">
        <f>STOCK!A279</f>
        <v>UB0188</v>
      </c>
      <c r="AI279" s="33">
        <v>0</v>
      </c>
    </row>
    <row r="280" spans="1:35" hidden="1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-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UB0189</v>
      </c>
      <c r="AI280" s="33">
        <v>0</v>
      </c>
    </row>
    <row r="281" spans="1:35" hidden="1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-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UB0190</v>
      </c>
      <c r="AI281" s="33">
        <v>0</v>
      </c>
    </row>
    <row r="282" spans="1:35" hidden="1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-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3</v>
      </c>
      <c r="X282" s="33">
        <v>0</v>
      </c>
      <c r="Y282" s="33">
        <f t="shared" si="4"/>
        <v>1</v>
      </c>
      <c r="AG282" s="33" t="str">
        <f>STOCK!A282</f>
        <v>UB0191</v>
      </c>
      <c r="AI282" s="33">
        <v>0</v>
      </c>
    </row>
    <row r="283" spans="1:35" hidden="1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-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UB0192</v>
      </c>
      <c r="AI283" s="33">
        <v>0</v>
      </c>
    </row>
    <row r="284" spans="1:35" hidden="1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-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4</v>
      </c>
      <c r="X284" s="33">
        <v>0</v>
      </c>
      <c r="Y284" s="33">
        <f t="shared" si="4"/>
        <v>1</v>
      </c>
      <c r="AG284" s="33" t="str">
        <f>STOCK!A284</f>
        <v>UB0193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-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hidden="1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-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UB0194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-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-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hidden="1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-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UB0195</v>
      </c>
      <c r="AI289" s="33">
        <v>0</v>
      </c>
    </row>
    <row r="290" spans="1:35" hidden="1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-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UB0196</v>
      </c>
      <c r="AI290" s="33">
        <v>0</v>
      </c>
    </row>
    <row r="291" spans="1:35" hidden="1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-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UB0197</v>
      </c>
      <c r="AI291" s="33">
        <v>0</v>
      </c>
    </row>
    <row r="292" spans="1:35" hidden="1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-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UB0198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-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-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hidden="1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hidden="1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-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3</v>
      </c>
      <c r="X296" s="33">
        <v>0</v>
      </c>
      <c r="Y296" s="33">
        <f t="shared" si="4"/>
        <v>1</v>
      </c>
      <c r="AG296" s="33" t="str">
        <f>STOCK!A296</f>
        <v>UB0199</v>
      </c>
      <c r="AI296" s="33">
        <v>0</v>
      </c>
    </row>
    <row r="297" spans="1:35" hidden="1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-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UB0200</v>
      </c>
      <c r="AI297" s="33">
        <v>0</v>
      </c>
    </row>
    <row r="298" spans="1:35" hidden="1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-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3</v>
      </c>
      <c r="X298" s="33">
        <v>0</v>
      </c>
      <c r="Y298" s="33">
        <f t="shared" si="4"/>
        <v>1</v>
      </c>
      <c r="AG298" s="33" t="str">
        <f>STOCK!A298</f>
        <v>UB0201</v>
      </c>
      <c r="AI298" s="33">
        <v>0</v>
      </c>
    </row>
    <row r="299" spans="1:35" hidden="1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hidden="1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-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3</v>
      </c>
      <c r="X300" s="33">
        <v>0</v>
      </c>
      <c r="Y300" s="33">
        <f t="shared" si="4"/>
        <v>1</v>
      </c>
      <c r="AG300" s="33" t="str">
        <f>STOCK!A300</f>
        <v>UB0202</v>
      </c>
      <c r="AI300" s="33">
        <v>0</v>
      </c>
    </row>
    <row r="301" spans="1:35" hidden="1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-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3</v>
      </c>
      <c r="X301" s="33">
        <v>0</v>
      </c>
      <c r="Y301" s="33">
        <f t="shared" si="4"/>
        <v>1</v>
      </c>
      <c r="AG301" s="33" t="str">
        <f>STOCK!A301</f>
        <v>UB0203</v>
      </c>
      <c r="AI301" s="33">
        <v>0</v>
      </c>
    </row>
    <row r="302" spans="1:35" hidden="1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-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2</v>
      </c>
      <c r="X302" s="33">
        <v>0</v>
      </c>
      <c r="Y302" s="33">
        <f t="shared" si="4"/>
        <v>1</v>
      </c>
      <c r="AG302" s="33" t="str">
        <f>STOCK!A302</f>
        <v>UB0204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-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hidden="1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-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4</v>
      </c>
      <c r="X304" s="33">
        <v>0</v>
      </c>
      <c r="Y304" s="33">
        <f t="shared" si="4"/>
        <v>1</v>
      </c>
      <c r="AG304" s="33" t="str">
        <f>STOCK!A304</f>
        <v>UB0205</v>
      </c>
      <c r="AI304" s="33">
        <v>0</v>
      </c>
    </row>
    <row r="305" spans="1:35" hidden="1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-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2</v>
      </c>
      <c r="X305" s="33">
        <v>0</v>
      </c>
      <c r="Y305" s="33">
        <f t="shared" si="4"/>
        <v>1</v>
      </c>
      <c r="AG305" s="33" t="str">
        <f>STOCK!A305</f>
        <v>UB0206</v>
      </c>
      <c r="AI305" s="33">
        <v>0</v>
      </c>
    </row>
    <row r="306" spans="1:35" hidden="1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hidden="1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-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UB0207</v>
      </c>
      <c r="AI307" s="33">
        <v>0</v>
      </c>
    </row>
    <row r="308" spans="1:35" hidden="1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-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2</v>
      </c>
      <c r="X308" s="33">
        <v>0</v>
      </c>
      <c r="Y308" s="33">
        <f t="shared" si="4"/>
        <v>1</v>
      </c>
      <c r="AG308" s="33" t="str">
        <f>STOCK!A308</f>
        <v>UB0208</v>
      </c>
      <c r="AI308" s="33">
        <v>0</v>
      </c>
    </row>
    <row r="309" spans="1:35" hidden="1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-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3</v>
      </c>
      <c r="X309" s="33">
        <v>0</v>
      </c>
      <c r="Y309" s="33">
        <f t="shared" si="4"/>
        <v>1</v>
      </c>
      <c r="AG309" s="33" t="str">
        <f>STOCK!A309</f>
        <v>UB0209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-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-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-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-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-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-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hidden="1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-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3</v>
      </c>
      <c r="X316" s="33">
        <v>0</v>
      </c>
      <c r="Y316" s="33">
        <f t="shared" si="4"/>
        <v>1</v>
      </c>
      <c r="AG316" s="33" t="str">
        <f>STOCK!A316</f>
        <v>UB0210</v>
      </c>
      <c r="AI316" s="33">
        <v>0</v>
      </c>
    </row>
    <row r="317" spans="1:35" hidden="1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-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UB0211</v>
      </c>
      <c r="AI317" s="33">
        <v>0</v>
      </c>
    </row>
    <row r="318" spans="1:35" hidden="1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-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3</v>
      </c>
      <c r="X318" s="33">
        <v>0</v>
      </c>
      <c r="Y318" s="33">
        <f t="shared" si="4"/>
        <v>1</v>
      </c>
      <c r="AG318" s="33" t="str">
        <f>STOCK!A318</f>
        <v>UB0212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-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-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-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hidden="1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-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UB0213</v>
      </c>
      <c r="AI322" s="33">
        <v>0</v>
      </c>
    </row>
    <row r="323" spans="1:35" hidden="1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-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3</v>
      </c>
      <c r="X323" s="33">
        <v>0</v>
      </c>
      <c r="Y323" s="33">
        <f t="shared" ref="Y323:Y366" si="5">IF(V323&gt;0,1,0)</f>
        <v>1</v>
      </c>
      <c r="AG323" s="33" t="str">
        <f>STOCK!A323</f>
        <v>UB0214</v>
      </c>
      <c r="AI323" s="33">
        <v>0</v>
      </c>
    </row>
    <row r="324" spans="1:35" hidden="1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hidden="1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-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UB0215</v>
      </c>
      <c r="AI325" s="33">
        <v>0</v>
      </c>
    </row>
    <row r="326" spans="1:35" hidden="1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-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UB0216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-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-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hidden="1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hidden="1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-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UB0217</v>
      </c>
      <c r="AI330" s="33">
        <v>0</v>
      </c>
    </row>
    <row r="331" spans="1:35" hidden="1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-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UB0218</v>
      </c>
      <c r="AI331" s="33">
        <v>0</v>
      </c>
    </row>
    <row r="332" spans="1:35" hidden="1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-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UB0219</v>
      </c>
      <c r="AI332" s="33">
        <v>0</v>
      </c>
    </row>
    <row r="333" spans="1:35" hidden="1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-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UB0220</v>
      </c>
      <c r="AI333" s="33">
        <v>0</v>
      </c>
    </row>
    <row r="334" spans="1:35" hidden="1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-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UB0221</v>
      </c>
      <c r="AI334" s="33">
        <v>0</v>
      </c>
    </row>
    <row r="335" spans="1:35" hidden="1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-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UB0222</v>
      </c>
      <c r="AI335" s="33">
        <v>0</v>
      </c>
    </row>
    <row r="336" spans="1:35" hidden="1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-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UB0223</v>
      </c>
      <c r="AI336" s="33">
        <v>0</v>
      </c>
    </row>
    <row r="337" spans="1:35" hidden="1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-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UB0224</v>
      </c>
      <c r="AI337" s="33">
        <v>0</v>
      </c>
    </row>
    <row r="338" spans="1:35" hidden="1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-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UB0225</v>
      </c>
      <c r="AI338" s="33">
        <v>0</v>
      </c>
    </row>
    <row r="339" spans="1:35" hidden="1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-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UB0226</v>
      </c>
      <c r="AI339" s="33">
        <v>0</v>
      </c>
    </row>
    <row r="340" spans="1:35" hidden="1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-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UB0227</v>
      </c>
      <c r="AI340" s="33">
        <v>0</v>
      </c>
    </row>
    <row r="341" spans="1:35" hidden="1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-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UB0228</v>
      </c>
      <c r="AI341" s="33">
        <v>0</v>
      </c>
    </row>
    <row r="342" spans="1:35" hidden="1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-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UB0229</v>
      </c>
      <c r="AI342" s="33">
        <v>0</v>
      </c>
    </row>
    <row r="343" spans="1:35" hidden="1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-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UB0230</v>
      </c>
      <c r="AI343" s="33">
        <v>0</v>
      </c>
    </row>
    <row r="344" spans="1:35" hidden="1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-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UB0231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-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hidden="1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-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UB0232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-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0</v>
      </c>
      <c r="X347" s="33">
        <v>0</v>
      </c>
      <c r="Y347" s="33">
        <f t="shared" si="5"/>
        <v>0</v>
      </c>
      <c r="AG347" s="33" t="str">
        <f>STOCK!A348</f>
        <v>B0056</v>
      </c>
      <c r="AI347" s="33">
        <v>0</v>
      </c>
    </row>
    <row r="348" spans="1:35" hidden="1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hidden="1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-</v>
      </c>
      <c r="J349" s="33">
        <f>STOCK!L350</f>
        <v>0</v>
      </c>
      <c r="K349" s="33">
        <f>STOCK!M350</f>
        <v>18</v>
      </c>
      <c r="L349" s="33">
        <f>STOCK!N350</f>
        <v>0</v>
      </c>
      <c r="U349" s="33">
        <v>1</v>
      </c>
      <c r="V349" s="33">
        <f>STOCK!Q350</f>
        <v>2</v>
      </c>
      <c r="X349" s="33">
        <v>0</v>
      </c>
      <c r="Y349" s="33">
        <f t="shared" si="5"/>
        <v>1</v>
      </c>
      <c r="AG349" s="33" t="str">
        <f>STOCK!A350</f>
        <v>UB0233</v>
      </c>
      <c r="AI349" s="33">
        <v>0</v>
      </c>
    </row>
    <row r="350" spans="1:35" hidden="1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-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3</v>
      </c>
      <c r="X350" s="33">
        <v>0</v>
      </c>
      <c r="Y350" s="33">
        <f t="shared" si="5"/>
        <v>1</v>
      </c>
      <c r="AG350" s="33" t="str">
        <f>STOCK!A351</f>
        <v>UB0234</v>
      </c>
      <c r="AI350" s="33">
        <v>0</v>
      </c>
    </row>
    <row r="351" spans="1:35" hidden="1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-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UB0235</v>
      </c>
      <c r="AI351" s="33">
        <v>0</v>
      </c>
    </row>
    <row r="352" spans="1:35" hidden="1" x14ac:dyDescent="0.15">
      <c r="A352" s="33" t="str">
        <f>STOCK!C353</f>
        <v>PRODUCT</v>
      </c>
      <c r="B352" s="33" t="str">
        <f>STOCK!D353</f>
        <v>Lencería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-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UB0236</v>
      </c>
      <c r="AI352" s="33">
        <v>0</v>
      </c>
    </row>
    <row r="353" spans="1:35" hidden="1" x14ac:dyDescent="0.15">
      <c r="A353" s="33" t="str">
        <f>STOCK!C354</f>
        <v>PRODUCT</v>
      </c>
      <c r="B353" s="33" t="str">
        <f>STOCK!D354</f>
        <v>Lencería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-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UB0237</v>
      </c>
      <c r="AI353" s="33">
        <v>0</v>
      </c>
    </row>
    <row r="354" spans="1:35" hidden="1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-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UB0238</v>
      </c>
      <c r="AI354" s="36" t="s">
        <v>971</v>
      </c>
    </row>
    <row r="355" spans="1:35" hidden="1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-</v>
      </c>
      <c r="J355" s="33">
        <f>STOCK!L356</f>
        <v>0</v>
      </c>
      <c r="K355" s="33">
        <f>STOCK!M356</f>
        <v>30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UB0239</v>
      </c>
      <c r="AI355" s="33">
        <v>0</v>
      </c>
    </row>
    <row r="356" spans="1:35" hidden="1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-</v>
      </c>
      <c r="J356" s="33">
        <f>STOCK!L357</f>
        <v>0</v>
      </c>
      <c r="K356" s="33">
        <f>STOCK!M357</f>
        <v>40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UB0240</v>
      </c>
      <c r="AI356" s="33">
        <v>0</v>
      </c>
    </row>
    <row r="357" spans="1:35" hidden="1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-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3</v>
      </c>
      <c r="X357" s="33">
        <v>0</v>
      </c>
      <c r="Y357" s="33">
        <f t="shared" si="5"/>
        <v>1</v>
      </c>
      <c r="AG357" s="33" t="str">
        <f>STOCK!A358</f>
        <v>UB0241</v>
      </c>
      <c r="AI357" s="33">
        <v>0</v>
      </c>
    </row>
    <row r="358" spans="1:35" hidden="1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-</v>
      </c>
      <c r="J358" s="33">
        <f>STOCK!L359</f>
        <v>0</v>
      </c>
      <c r="K358" s="33">
        <f>STOCK!M359</f>
        <v>35</v>
      </c>
      <c r="L358" s="33">
        <f>STOCK!N359</f>
        <v>0</v>
      </c>
      <c r="U358" s="33">
        <v>1</v>
      </c>
      <c r="V358" s="33">
        <f>STOCK!Q359</f>
        <v>2</v>
      </c>
      <c r="X358" s="33">
        <v>0</v>
      </c>
      <c r="Y358" s="33">
        <f t="shared" si="5"/>
        <v>1</v>
      </c>
      <c r="AG358" s="33" t="str">
        <f>STOCK!A359</f>
        <v>UB0242</v>
      </c>
      <c r="AI358" s="33">
        <v>0</v>
      </c>
    </row>
    <row r="359" spans="1:35" hidden="1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-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UB0243</v>
      </c>
      <c r="AI359" s="33">
        <v>0</v>
      </c>
    </row>
    <row r="360" spans="1:35" hidden="1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-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1</v>
      </c>
      <c r="X360" s="33">
        <v>0</v>
      </c>
      <c r="Y360" s="33">
        <f t="shared" si="5"/>
        <v>1</v>
      </c>
      <c r="AG360" s="33" t="str">
        <f>STOCK!A361</f>
        <v>UB0244</v>
      </c>
      <c r="AI360" s="33">
        <v>0</v>
      </c>
    </row>
    <row r="361" spans="1:35" hidden="1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-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UB0245</v>
      </c>
      <c r="AI361" s="33">
        <v>0</v>
      </c>
    </row>
    <row r="362" spans="1:35" hidden="1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-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UB0246</v>
      </c>
      <c r="AI362" s="33">
        <v>0</v>
      </c>
    </row>
    <row r="363" spans="1:35" hidden="1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-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UB0247</v>
      </c>
      <c r="AI363" s="33">
        <v>0</v>
      </c>
    </row>
    <row r="364" spans="1:35" hidden="1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-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UB0248</v>
      </c>
      <c r="AI364" s="33">
        <v>0</v>
      </c>
    </row>
    <row r="365" spans="1:35" hidden="1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-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UB0249</v>
      </c>
      <c r="AI365" s="33">
        <v>0</v>
      </c>
    </row>
    <row r="366" spans="1:35" hidden="1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hidden="1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-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UB0250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-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hidden="1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-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UB0251</v>
      </c>
      <c r="AI369" s="33">
        <v>0</v>
      </c>
    </row>
    <row r="370" spans="1:35" hidden="1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-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UB0252</v>
      </c>
      <c r="AI370" s="33">
        <v>0</v>
      </c>
    </row>
    <row r="371" spans="1:35" hidden="1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-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UB0253</v>
      </c>
      <c r="AI371" s="33">
        <v>0</v>
      </c>
    </row>
    <row r="372" spans="1:35" hidden="1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-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UB0254</v>
      </c>
      <c r="AI372" s="33">
        <v>0</v>
      </c>
    </row>
    <row r="373" spans="1:35" hidden="1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-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UB0255</v>
      </c>
      <c r="AI373" s="33">
        <v>0</v>
      </c>
    </row>
    <row r="374" spans="1:35" hidden="1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-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UB0256</v>
      </c>
      <c r="AI374" s="33">
        <v>0</v>
      </c>
    </row>
    <row r="375" spans="1:35" hidden="1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-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UB0257</v>
      </c>
      <c r="AI375" s="33">
        <v>0</v>
      </c>
    </row>
    <row r="376" spans="1:35" hidden="1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-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UB0258</v>
      </c>
      <c r="AI376" s="33">
        <v>0</v>
      </c>
    </row>
    <row r="377" spans="1:35" hidden="1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20</v>
      </c>
      <c r="L377" s="33">
        <f>STOCK!N378</f>
        <v>0</v>
      </c>
      <c r="U377" s="33">
        <v>1</v>
      </c>
      <c r="V377" s="33">
        <f>STOCK!Q378</f>
        <v>0</v>
      </c>
      <c r="X377" s="33">
        <v>0</v>
      </c>
      <c r="Y377" s="33">
        <f t="shared" si="6"/>
        <v>0</v>
      </c>
      <c r="AG377" s="33" t="str">
        <f>STOCK!A378</f>
        <v>P0024</v>
      </c>
      <c r="AI377" s="33">
        <v>0</v>
      </c>
    </row>
    <row r="378" spans="1:35" hidden="1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-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UB0259</v>
      </c>
      <c r="AI378" s="33">
        <v>0</v>
      </c>
    </row>
    <row r="379" spans="1:35" hidden="1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-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UB0260</v>
      </c>
      <c r="AI379" s="33">
        <v>0</v>
      </c>
    </row>
    <row r="380" spans="1:35" hidden="1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-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UB0261</v>
      </c>
      <c r="AI380" s="33">
        <v>0</v>
      </c>
    </row>
    <row r="381" spans="1:35" hidden="1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-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UB0262</v>
      </c>
      <c r="AI381" s="33">
        <v>0</v>
      </c>
    </row>
    <row r="382" spans="1:35" hidden="1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-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UB0263</v>
      </c>
      <c r="AI382" s="33">
        <v>0</v>
      </c>
    </row>
    <row r="383" spans="1:35" hidden="1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-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UB0264</v>
      </c>
      <c r="AI383" s="33">
        <v>0</v>
      </c>
    </row>
    <row r="384" spans="1:35" hidden="1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-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2</v>
      </c>
      <c r="X384" s="33">
        <v>0</v>
      </c>
      <c r="Y384" s="33">
        <f t="shared" si="6"/>
        <v>1</v>
      </c>
      <c r="AG384" s="33" t="str">
        <f>STOCK!A385</f>
        <v>UB0265</v>
      </c>
      <c r="AI384" s="33">
        <v>0</v>
      </c>
    </row>
    <row r="385" spans="1:35" hidden="1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-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UB0266</v>
      </c>
      <c r="AI385" s="33">
        <v>0</v>
      </c>
    </row>
    <row r="386" spans="1:35" hidden="1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-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UB0267</v>
      </c>
      <c r="AI386" s="33">
        <v>0</v>
      </c>
    </row>
    <row r="387" spans="1:35" hidden="1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-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UB0268</v>
      </c>
      <c r="AI387" s="33">
        <v>0</v>
      </c>
    </row>
    <row r="388" spans="1:35" hidden="1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-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UB0269</v>
      </c>
      <c r="AI388" s="33">
        <v>0</v>
      </c>
    </row>
    <row r="389" spans="1:35" hidden="1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-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BU0270</v>
      </c>
      <c r="AI389" s="33">
        <v>0</v>
      </c>
    </row>
    <row r="390" spans="1:35" hidden="1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-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BU0271</v>
      </c>
      <c r="AI390" s="33">
        <v>0</v>
      </c>
    </row>
    <row r="391" spans="1:35" hidden="1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-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BU0272</v>
      </c>
      <c r="AI391" s="33">
        <v>0</v>
      </c>
    </row>
    <row r="392" spans="1:35" hidden="1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-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BU0273</v>
      </c>
      <c r="AI392" s="33">
        <v>0</v>
      </c>
    </row>
    <row r="393" spans="1:35" hidden="1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-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BU0274</v>
      </c>
      <c r="AI393" s="33">
        <v>0</v>
      </c>
    </row>
    <row r="394" spans="1:35" hidden="1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-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BU0275</v>
      </c>
      <c r="AI394" s="33">
        <v>0</v>
      </c>
    </row>
    <row r="395" spans="1:35" hidden="1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-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BU0276</v>
      </c>
      <c r="AI395" s="33">
        <v>0</v>
      </c>
    </row>
    <row r="396" spans="1:35" hidden="1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-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BU0277</v>
      </c>
      <c r="AI396" s="33">
        <v>0</v>
      </c>
    </row>
    <row r="397" spans="1:35" hidden="1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-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BU0278</v>
      </c>
      <c r="AI397" s="33">
        <v>0</v>
      </c>
    </row>
    <row r="398" spans="1:35" hidden="1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-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1</v>
      </c>
      <c r="X398" s="33">
        <v>0</v>
      </c>
      <c r="Y398" s="33">
        <f t="shared" si="7"/>
        <v>1</v>
      </c>
      <c r="AG398" s="33" t="str">
        <f>STOCK!A399</f>
        <v>BU0279</v>
      </c>
      <c r="AI398" s="33">
        <v>0</v>
      </c>
    </row>
    <row r="399" spans="1:35" hidden="1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-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BU0280</v>
      </c>
      <c r="AI399" s="33">
        <v>0</v>
      </c>
    </row>
    <row r="400" spans="1:35" hidden="1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-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BU0281</v>
      </c>
      <c r="AI400" s="33">
        <v>0</v>
      </c>
    </row>
    <row r="401" spans="1:35" hidden="1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-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BU0282</v>
      </c>
      <c r="AI401" s="33">
        <v>0</v>
      </c>
    </row>
    <row r="402" spans="1:35" hidden="1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-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BU0283</v>
      </c>
      <c r="AI402" s="33">
        <v>0</v>
      </c>
    </row>
    <row r="403" spans="1:35" hidden="1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-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BU0284</v>
      </c>
      <c r="AI403" s="33">
        <v>0</v>
      </c>
    </row>
    <row r="404" spans="1:35" hidden="1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-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BU0285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-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hidden="1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-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BU0286</v>
      </c>
      <c r="AI406" s="33">
        <v>0</v>
      </c>
    </row>
    <row r="407" spans="1:35" hidden="1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-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1</v>
      </c>
      <c r="X407" s="33">
        <v>0</v>
      </c>
      <c r="Y407" s="33">
        <f t="shared" si="7"/>
        <v>1</v>
      </c>
      <c r="AG407" s="33" t="str">
        <f>STOCK!A408</f>
        <v>BU0287</v>
      </c>
      <c r="AI407" s="33">
        <v>0</v>
      </c>
    </row>
    <row r="408" spans="1:35" hidden="1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-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BU0288</v>
      </c>
      <c r="AI408" s="33">
        <v>0</v>
      </c>
    </row>
    <row r="409" spans="1:35" hidden="1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-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BU0289</v>
      </c>
      <c r="AI409" s="33">
        <v>0</v>
      </c>
    </row>
    <row r="410" spans="1:35" hidden="1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-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BU0290</v>
      </c>
      <c r="AI410" s="33">
        <v>0</v>
      </c>
    </row>
    <row r="411" spans="1:35" hidden="1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-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BU0291</v>
      </c>
      <c r="AI411" s="33">
        <v>0</v>
      </c>
    </row>
    <row r="412" spans="1:35" hidden="1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-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1</v>
      </c>
      <c r="X412" s="33">
        <v>0</v>
      </c>
      <c r="Y412" s="33">
        <f t="shared" si="7"/>
        <v>1</v>
      </c>
      <c r="AG412" s="33" t="str">
        <f>STOCK!A413</f>
        <v>BU0292</v>
      </c>
      <c r="AI412" s="33">
        <v>0</v>
      </c>
    </row>
    <row r="413" spans="1:35" hidden="1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-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BU0293</v>
      </c>
      <c r="AI413" s="33">
        <v>0</v>
      </c>
    </row>
    <row r="414" spans="1:35" hidden="1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-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BU0294</v>
      </c>
      <c r="AI414" s="33">
        <v>0</v>
      </c>
    </row>
    <row r="415" spans="1:35" hidden="1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-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UB0295</v>
      </c>
      <c r="AI415" s="33">
        <v>0</v>
      </c>
    </row>
    <row r="416" spans="1:35" hidden="1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-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UB0296</v>
      </c>
      <c r="AI416" s="33">
        <v>0</v>
      </c>
    </row>
    <row r="417" spans="1:35" hidden="1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L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-</v>
      </c>
      <c r="J417" s="33">
        <f>STOCK!L418</f>
        <v>0</v>
      </c>
      <c r="K417" s="33">
        <f>STOCK!M418</f>
        <v>8</v>
      </c>
      <c r="L417" s="33">
        <f>STOCK!N418</f>
        <v>0</v>
      </c>
      <c r="U417" s="33">
        <v>1</v>
      </c>
      <c r="V417" s="33">
        <f>STOCK!Q418</f>
        <v>4</v>
      </c>
      <c r="X417" s="33">
        <v>0</v>
      </c>
      <c r="Y417" s="33">
        <f t="shared" si="7"/>
        <v>1</v>
      </c>
      <c r="AG417" s="33" t="str">
        <f>STOCK!A418</f>
        <v>UB0297</v>
      </c>
      <c r="AI417" s="33">
        <v>0</v>
      </c>
    </row>
    <row r="418" spans="1:35" hidden="1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-</v>
      </c>
      <c r="J418" s="33">
        <f>STOCK!L419</f>
        <v>0</v>
      </c>
      <c r="K418" s="33">
        <f>STOCK!M419</f>
        <v>8</v>
      </c>
      <c r="L418" s="33">
        <f>STOCK!N419</f>
        <v>0</v>
      </c>
      <c r="U418" s="33">
        <v>1</v>
      </c>
      <c r="V418" s="33">
        <f>STOCK!Q419</f>
        <v>4</v>
      </c>
      <c r="X418" s="33">
        <v>0</v>
      </c>
      <c r="Y418" s="33">
        <f t="shared" si="7"/>
        <v>1</v>
      </c>
      <c r="AG418" s="33" t="str">
        <f>STOCK!A419</f>
        <v>BU0298</v>
      </c>
      <c r="AI418" s="33">
        <v>0</v>
      </c>
    </row>
    <row r="419" spans="1:35" hidden="1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-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BU0299</v>
      </c>
      <c r="AI419" s="33">
        <v>0</v>
      </c>
    </row>
    <row r="420" spans="1:35" hidden="1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-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BU0300</v>
      </c>
      <c r="AI420" s="33">
        <v>0</v>
      </c>
    </row>
    <row r="421" spans="1:35" hidden="1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-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BU0301</v>
      </c>
      <c r="AI421" s="33">
        <v>0</v>
      </c>
    </row>
    <row r="422" spans="1:35" hidden="1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-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5</v>
      </c>
      <c r="X422" s="33">
        <v>0</v>
      </c>
      <c r="Y422" s="33">
        <f t="shared" si="7"/>
        <v>1</v>
      </c>
      <c r="AG422" s="33" t="str">
        <f>STOCK!A423</f>
        <v>BU0302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-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2</v>
      </c>
      <c r="X423" s="33">
        <v>0</v>
      </c>
      <c r="Y423" s="33">
        <f t="shared" si="7"/>
        <v>1</v>
      </c>
      <c r="AG423" s="33" t="str">
        <f>STOCK!A424</f>
        <v>BU0303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-</v>
      </c>
      <c r="J424" s="33">
        <f>STOCK!L425</f>
        <v>0</v>
      </c>
      <c r="K424" s="33">
        <f>STOCK!M425</f>
        <v>12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BU0304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-</v>
      </c>
      <c r="J425" s="33">
        <f>STOCK!L426</f>
        <v>0</v>
      </c>
      <c r="K425" s="33">
        <f>STOCK!M426</f>
        <v>12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BU0305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-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-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BU0306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-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0</v>
      </c>
      <c r="X428" s="33">
        <v>0</v>
      </c>
      <c r="Y428" s="33">
        <f t="shared" si="7"/>
        <v>0</v>
      </c>
      <c r="AG428" s="33" t="str">
        <f>STOCK!A429</f>
        <v>BU0307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-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BU0308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-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BU0309</v>
      </c>
      <c r="AI430" s="33">
        <v>0</v>
      </c>
    </row>
    <row r="431" spans="1:35" x14ac:dyDescent="0.15">
      <c r="A431" s="33">
        <f>STOCK!C574</f>
        <v>0</v>
      </c>
      <c r="B431" s="33">
        <f>STOCK!D574</f>
        <v>0</v>
      </c>
      <c r="C431" s="33">
        <f>STOCK!E574</f>
        <v>0</v>
      </c>
      <c r="D431" s="33">
        <f>STOCK!F574</f>
        <v>0</v>
      </c>
      <c r="E431" s="33">
        <f>STOCK!G574</f>
        <v>0</v>
      </c>
      <c r="F431" s="33">
        <f>STOCK!H574</f>
        <v>0</v>
      </c>
      <c r="G431" s="33">
        <f>STOCK!I574</f>
        <v>0</v>
      </c>
      <c r="H431" s="33">
        <f>STOCK!J574</f>
        <v>0</v>
      </c>
      <c r="I431" s="33">
        <f>STOCK!K574</f>
        <v>0</v>
      </c>
      <c r="J431" s="33">
        <f>STOCK!L574</f>
        <v>0</v>
      </c>
      <c r="K431" s="33">
        <f>STOCK!M574</f>
        <v>0</v>
      </c>
      <c r="L431" s="33">
        <f>STOCK!N574</f>
        <v>0</v>
      </c>
      <c r="U431" s="33">
        <v>1</v>
      </c>
      <c r="V431" s="33">
        <f>STOCK!Q574</f>
        <v>0</v>
      </c>
      <c r="X431" s="33">
        <v>0</v>
      </c>
      <c r="Y431" s="33">
        <f t="shared" si="7"/>
        <v>0</v>
      </c>
      <c r="AG431" s="33">
        <f>STOCK!A574</f>
        <v>0</v>
      </c>
      <c r="AI431" s="33">
        <v>0</v>
      </c>
    </row>
    <row r="432" spans="1:35" x14ac:dyDescent="0.15">
      <c r="A432" s="33">
        <f>STOCK!C575</f>
        <v>0</v>
      </c>
      <c r="B432" s="33">
        <f>STOCK!D575</f>
        <v>0</v>
      </c>
      <c r="C432" s="33">
        <f>STOCK!E575</f>
        <v>0</v>
      </c>
      <c r="D432" s="33">
        <f>STOCK!F575</f>
        <v>0</v>
      </c>
      <c r="E432" s="33">
        <f>STOCK!G575</f>
        <v>0</v>
      </c>
      <c r="F432" s="33">
        <f>STOCK!H575</f>
        <v>0</v>
      </c>
      <c r="G432" s="33">
        <f>STOCK!I575</f>
        <v>0</v>
      </c>
      <c r="H432" s="33">
        <f>STOCK!J575</f>
        <v>0</v>
      </c>
      <c r="I432" s="33">
        <f>STOCK!K575</f>
        <v>0</v>
      </c>
      <c r="J432" s="33">
        <f>STOCK!L575</f>
        <v>0</v>
      </c>
      <c r="K432" s="33">
        <f>STOCK!M575</f>
        <v>0</v>
      </c>
      <c r="L432" s="33">
        <f>STOCK!N575</f>
        <v>0</v>
      </c>
      <c r="U432" s="33">
        <v>1</v>
      </c>
      <c r="V432" s="33">
        <f>STOCK!Q575</f>
        <v>0</v>
      </c>
      <c r="X432" s="33">
        <v>0</v>
      </c>
      <c r="Y432" s="33">
        <f t="shared" si="7"/>
        <v>0</v>
      </c>
      <c r="AG432" s="33">
        <f>STOCK!A575</f>
        <v>0</v>
      </c>
      <c r="AI432" s="33">
        <v>0</v>
      </c>
    </row>
    <row r="433" spans="1:35" x14ac:dyDescent="0.15">
      <c r="A433" s="33">
        <f>STOCK!C576</f>
        <v>0</v>
      </c>
      <c r="B433" s="33">
        <f>STOCK!D576</f>
        <v>0</v>
      </c>
      <c r="C433" s="33">
        <f>STOCK!E576</f>
        <v>0</v>
      </c>
      <c r="D433" s="33">
        <f>STOCK!F576</f>
        <v>0</v>
      </c>
      <c r="E433" s="33">
        <f>STOCK!G576</f>
        <v>0</v>
      </c>
      <c r="F433" s="33">
        <f>STOCK!H576</f>
        <v>0</v>
      </c>
      <c r="G433" s="33">
        <f>STOCK!I576</f>
        <v>0</v>
      </c>
      <c r="H433" s="33">
        <f>STOCK!J576</f>
        <v>0</v>
      </c>
      <c r="I433" s="33">
        <f>STOCK!K576</f>
        <v>0</v>
      </c>
      <c r="J433" s="33">
        <f>STOCK!L576</f>
        <v>0</v>
      </c>
      <c r="K433" s="33">
        <f>STOCK!M576</f>
        <v>0</v>
      </c>
      <c r="L433" s="33">
        <f>STOCK!N576</f>
        <v>0</v>
      </c>
      <c r="U433" s="33">
        <v>1</v>
      </c>
      <c r="V433" s="33">
        <f>STOCK!Q576</f>
        <v>0</v>
      </c>
      <c r="X433" s="33">
        <v>0</v>
      </c>
      <c r="Y433" s="33">
        <f t="shared" si="7"/>
        <v>0</v>
      </c>
      <c r="AG433" s="33">
        <f>STOCK!A576</f>
        <v>0</v>
      </c>
      <c r="AI433" s="33">
        <v>0</v>
      </c>
    </row>
    <row r="434" spans="1:35" x14ac:dyDescent="0.15">
      <c r="A434" s="33">
        <f>STOCK!C577</f>
        <v>0</v>
      </c>
      <c r="B434" s="33">
        <f>STOCK!D577</f>
        <v>0</v>
      </c>
      <c r="C434" s="33">
        <f>STOCK!E577</f>
        <v>0</v>
      </c>
      <c r="D434" s="33">
        <f>STOCK!F577</f>
        <v>0</v>
      </c>
      <c r="E434" s="33">
        <f>STOCK!G577</f>
        <v>0</v>
      </c>
      <c r="F434" s="33">
        <f>STOCK!H577</f>
        <v>0</v>
      </c>
      <c r="G434" s="33">
        <f>STOCK!I577</f>
        <v>0</v>
      </c>
      <c r="H434" s="33">
        <f>STOCK!J577</f>
        <v>0</v>
      </c>
      <c r="I434" s="33">
        <f>STOCK!K577</f>
        <v>0</v>
      </c>
      <c r="J434" s="33">
        <f>STOCK!L577</f>
        <v>0</v>
      </c>
      <c r="K434" s="33">
        <f>STOCK!M577</f>
        <v>0</v>
      </c>
      <c r="L434" s="33">
        <f>STOCK!N577</f>
        <v>0</v>
      </c>
      <c r="U434" s="33">
        <v>1</v>
      </c>
      <c r="V434" s="33">
        <f>STOCK!Q577</f>
        <v>0</v>
      </c>
      <c r="X434" s="33">
        <v>0</v>
      </c>
      <c r="Y434" s="33">
        <f t="shared" si="7"/>
        <v>0</v>
      </c>
      <c r="AG434" s="33">
        <f>STOCK!A577</f>
        <v>0</v>
      </c>
      <c r="AI434" s="33">
        <v>0</v>
      </c>
    </row>
    <row r="435" spans="1:35" x14ac:dyDescent="0.15">
      <c r="A435" s="33">
        <f>STOCK!C578</f>
        <v>0</v>
      </c>
      <c r="B435" s="33">
        <f>STOCK!D578</f>
        <v>0</v>
      </c>
      <c r="C435" s="33">
        <f>STOCK!E578</f>
        <v>0</v>
      </c>
      <c r="D435" s="33">
        <f>STOCK!F578</f>
        <v>0</v>
      </c>
      <c r="E435" s="33">
        <f>STOCK!G578</f>
        <v>0</v>
      </c>
      <c r="F435" s="33">
        <f>STOCK!H578</f>
        <v>0</v>
      </c>
      <c r="G435" s="33">
        <f>STOCK!I578</f>
        <v>0</v>
      </c>
      <c r="H435" s="33">
        <f>STOCK!J578</f>
        <v>0</v>
      </c>
      <c r="I435" s="33">
        <f>STOCK!K578</f>
        <v>0</v>
      </c>
      <c r="J435" s="33">
        <f>STOCK!L578</f>
        <v>0</v>
      </c>
      <c r="K435" s="33">
        <f>STOCK!M578</f>
        <v>0</v>
      </c>
      <c r="L435" s="33">
        <f>STOCK!N578</f>
        <v>0</v>
      </c>
      <c r="U435" s="33">
        <v>1</v>
      </c>
      <c r="V435" s="33">
        <f>STOCK!Q578</f>
        <v>0</v>
      </c>
      <c r="X435" s="33">
        <v>0</v>
      </c>
      <c r="Y435" s="33">
        <f t="shared" si="7"/>
        <v>0</v>
      </c>
      <c r="AG435" s="33">
        <f>STOCK!A578</f>
        <v>0</v>
      </c>
      <c r="AI435" s="33">
        <v>0</v>
      </c>
    </row>
    <row r="436" spans="1:35" x14ac:dyDescent="0.15">
      <c r="A436" s="33">
        <f>STOCK!C579</f>
        <v>0</v>
      </c>
      <c r="B436" s="33">
        <f>STOCK!D579</f>
        <v>0</v>
      </c>
      <c r="C436" s="33">
        <f>STOCK!E579</f>
        <v>0</v>
      </c>
      <c r="D436" s="33">
        <f>STOCK!F579</f>
        <v>0</v>
      </c>
      <c r="E436" s="33">
        <f>STOCK!G579</f>
        <v>0</v>
      </c>
      <c r="F436" s="33">
        <f>STOCK!H579</f>
        <v>0</v>
      </c>
      <c r="G436" s="33">
        <f>STOCK!I579</f>
        <v>0</v>
      </c>
      <c r="H436" s="33">
        <f>STOCK!J579</f>
        <v>0</v>
      </c>
      <c r="I436" s="33">
        <f>STOCK!K579</f>
        <v>0</v>
      </c>
      <c r="J436" s="33">
        <f>STOCK!L579</f>
        <v>0</v>
      </c>
      <c r="K436" s="33">
        <f>STOCK!M579</f>
        <v>0</v>
      </c>
      <c r="L436" s="33">
        <f>STOCK!N579</f>
        <v>0</v>
      </c>
      <c r="U436" s="33">
        <v>1</v>
      </c>
      <c r="V436" s="33">
        <f>STOCK!Q579</f>
        <v>0</v>
      </c>
      <c r="X436" s="33">
        <v>0</v>
      </c>
      <c r="Y436" s="33">
        <f t="shared" si="7"/>
        <v>0</v>
      </c>
      <c r="AG436" s="33">
        <f>STOCK!A579</f>
        <v>0</v>
      </c>
      <c r="AI436" s="33">
        <v>0</v>
      </c>
    </row>
    <row r="437" spans="1:35" x14ac:dyDescent="0.15">
      <c r="A437" s="33">
        <f>STOCK!C580</f>
        <v>0</v>
      </c>
      <c r="B437" s="33">
        <f>STOCK!D580</f>
        <v>0</v>
      </c>
      <c r="C437" s="33">
        <f>STOCK!E580</f>
        <v>0</v>
      </c>
      <c r="D437" s="33">
        <f>STOCK!F580</f>
        <v>0</v>
      </c>
      <c r="E437" s="33">
        <f>STOCK!G580</f>
        <v>0</v>
      </c>
      <c r="F437" s="33">
        <f>STOCK!H580</f>
        <v>0</v>
      </c>
      <c r="G437" s="33">
        <f>STOCK!I580</f>
        <v>0</v>
      </c>
      <c r="H437" s="33">
        <f>STOCK!J580</f>
        <v>0</v>
      </c>
      <c r="I437" s="33">
        <f>STOCK!K580</f>
        <v>0</v>
      </c>
      <c r="J437" s="33">
        <f>STOCK!L580</f>
        <v>0</v>
      </c>
      <c r="K437" s="33">
        <f>STOCK!M580</f>
        <v>0</v>
      </c>
      <c r="L437" s="33">
        <f>STOCK!N580</f>
        <v>0</v>
      </c>
      <c r="U437" s="33">
        <v>1</v>
      </c>
      <c r="V437" s="33">
        <f>STOCK!Q580</f>
        <v>0</v>
      </c>
      <c r="X437" s="33">
        <v>0</v>
      </c>
      <c r="Y437" s="33">
        <f t="shared" si="7"/>
        <v>0</v>
      </c>
      <c r="AG437" s="33">
        <f>STOCK!A580</f>
        <v>0</v>
      </c>
      <c r="AI437" s="33">
        <v>0</v>
      </c>
    </row>
    <row r="438" spans="1:35" x14ac:dyDescent="0.15">
      <c r="A438" s="33">
        <f>STOCK!C581</f>
        <v>0</v>
      </c>
      <c r="B438" s="33">
        <f>STOCK!D581</f>
        <v>0</v>
      </c>
      <c r="C438" s="33">
        <f>STOCK!E581</f>
        <v>0</v>
      </c>
      <c r="D438" s="33">
        <f>STOCK!F581</f>
        <v>0</v>
      </c>
      <c r="E438" s="33">
        <f>STOCK!G581</f>
        <v>0</v>
      </c>
      <c r="F438" s="33">
        <f>STOCK!H581</f>
        <v>0</v>
      </c>
      <c r="G438" s="33">
        <f>STOCK!I581</f>
        <v>0</v>
      </c>
      <c r="H438" s="33">
        <f>STOCK!J581</f>
        <v>0</v>
      </c>
      <c r="I438" s="33">
        <f>STOCK!K581</f>
        <v>0</v>
      </c>
      <c r="J438" s="33">
        <f>STOCK!L581</f>
        <v>0</v>
      </c>
      <c r="K438" s="33">
        <f>STOCK!M581</f>
        <v>0</v>
      </c>
      <c r="L438" s="33">
        <f>STOCK!N581</f>
        <v>0</v>
      </c>
      <c r="U438" s="33">
        <v>1</v>
      </c>
      <c r="V438" s="33">
        <f>STOCK!Q581</f>
        <v>0</v>
      </c>
      <c r="X438" s="33">
        <v>0</v>
      </c>
      <c r="Y438" s="33">
        <f t="shared" si="7"/>
        <v>0</v>
      </c>
      <c r="AG438" s="33">
        <f>STOCK!A581</f>
        <v>0</v>
      </c>
      <c r="AI438" s="33">
        <v>0</v>
      </c>
    </row>
    <row r="439" spans="1:35" x14ac:dyDescent="0.15">
      <c r="A439" s="33">
        <f>STOCK!C582</f>
        <v>0</v>
      </c>
      <c r="B439" s="33">
        <f>STOCK!D582</f>
        <v>0</v>
      </c>
      <c r="C439" s="33">
        <f>STOCK!E582</f>
        <v>0</v>
      </c>
      <c r="D439" s="33">
        <f>STOCK!F582</f>
        <v>0</v>
      </c>
      <c r="E439" s="33">
        <f>STOCK!G582</f>
        <v>0</v>
      </c>
      <c r="F439" s="33">
        <f>STOCK!H582</f>
        <v>0</v>
      </c>
      <c r="G439" s="33">
        <f>STOCK!I582</f>
        <v>0</v>
      </c>
      <c r="H439" s="33">
        <f>STOCK!J582</f>
        <v>0</v>
      </c>
      <c r="I439" s="33">
        <f>STOCK!K582</f>
        <v>0</v>
      </c>
      <c r="J439" s="33">
        <f>STOCK!L582</f>
        <v>0</v>
      </c>
      <c r="K439" s="33">
        <f>STOCK!M582</f>
        <v>0</v>
      </c>
      <c r="L439" s="33">
        <f>STOCK!N582</f>
        <v>0</v>
      </c>
      <c r="U439" s="33">
        <v>1</v>
      </c>
      <c r="V439" s="33">
        <f>STOCK!Q582</f>
        <v>0</v>
      </c>
      <c r="X439" s="33">
        <v>0</v>
      </c>
      <c r="Y439" s="33">
        <f t="shared" si="7"/>
        <v>0</v>
      </c>
      <c r="AG439" s="33">
        <f>STOCK!A582</f>
        <v>0</v>
      </c>
      <c r="AI439" s="33">
        <v>0</v>
      </c>
    </row>
    <row r="440" spans="1:35" x14ac:dyDescent="0.15">
      <c r="A440" s="33">
        <f>STOCK!C583</f>
        <v>0</v>
      </c>
      <c r="B440" s="33">
        <f>STOCK!D583</f>
        <v>0</v>
      </c>
      <c r="C440" s="33">
        <f>STOCK!E583</f>
        <v>0</v>
      </c>
      <c r="D440" s="33">
        <f>STOCK!F583</f>
        <v>0</v>
      </c>
      <c r="E440" s="33">
        <f>STOCK!G583</f>
        <v>0</v>
      </c>
      <c r="F440" s="33">
        <f>STOCK!H583</f>
        <v>0</v>
      </c>
      <c r="G440" s="33">
        <f>STOCK!I583</f>
        <v>0</v>
      </c>
      <c r="H440" s="33">
        <f>STOCK!J583</f>
        <v>0</v>
      </c>
      <c r="I440" s="33">
        <f>STOCK!K583</f>
        <v>0</v>
      </c>
      <c r="J440" s="33">
        <f>STOCK!L583</f>
        <v>0</v>
      </c>
      <c r="K440" s="33">
        <f>STOCK!M583</f>
        <v>0</v>
      </c>
      <c r="L440" s="33">
        <f>STOCK!N583</f>
        <v>0</v>
      </c>
      <c r="U440" s="33">
        <v>1</v>
      </c>
      <c r="V440" s="33">
        <f>STOCK!Q583</f>
        <v>0</v>
      </c>
      <c r="X440" s="33">
        <v>0</v>
      </c>
      <c r="Y440" s="33">
        <f t="shared" si="7"/>
        <v>0</v>
      </c>
      <c r="AG440" s="33">
        <f>STOCK!A583</f>
        <v>0</v>
      </c>
      <c r="AI440" s="33">
        <v>0</v>
      </c>
    </row>
    <row r="441" spans="1:35" x14ac:dyDescent="0.15">
      <c r="A441" s="33">
        <f>STOCK!C584</f>
        <v>0</v>
      </c>
      <c r="B441" s="33">
        <f>STOCK!D584</f>
        <v>0</v>
      </c>
      <c r="C441" s="33">
        <f>STOCK!E584</f>
        <v>0</v>
      </c>
      <c r="D441" s="33">
        <f>STOCK!F584</f>
        <v>0</v>
      </c>
      <c r="E441" s="33">
        <f>STOCK!G584</f>
        <v>0</v>
      </c>
      <c r="F441" s="33">
        <f>STOCK!H584</f>
        <v>0</v>
      </c>
      <c r="G441" s="33">
        <f>STOCK!I584</f>
        <v>0</v>
      </c>
      <c r="H441" s="33">
        <f>STOCK!J584</f>
        <v>0</v>
      </c>
      <c r="I441" s="33">
        <f>STOCK!K584</f>
        <v>0</v>
      </c>
      <c r="J441" s="33">
        <f>STOCK!L584</f>
        <v>0</v>
      </c>
      <c r="K441" s="33">
        <f>STOCK!M584</f>
        <v>0</v>
      </c>
      <c r="L441" s="33">
        <f>STOCK!N584</f>
        <v>0</v>
      </c>
      <c r="U441" s="33">
        <v>1</v>
      </c>
      <c r="V441" s="33">
        <f>STOCK!Q584</f>
        <v>0</v>
      </c>
      <c r="X441" s="33">
        <v>0</v>
      </c>
      <c r="Y441" s="33">
        <f t="shared" si="7"/>
        <v>0</v>
      </c>
      <c r="AG441" s="33">
        <f>STOCK!A584</f>
        <v>0</v>
      </c>
      <c r="AI441" s="33">
        <v>0</v>
      </c>
    </row>
    <row r="442" spans="1:35" x14ac:dyDescent="0.15">
      <c r="A442" s="33">
        <f>STOCK!C585</f>
        <v>0</v>
      </c>
      <c r="B442" s="33">
        <f>STOCK!D585</f>
        <v>0</v>
      </c>
      <c r="C442" s="33">
        <f>STOCK!E585</f>
        <v>0</v>
      </c>
      <c r="D442" s="33">
        <f>STOCK!F585</f>
        <v>0</v>
      </c>
      <c r="E442" s="33">
        <f>STOCK!G585</f>
        <v>0</v>
      </c>
      <c r="F442" s="33">
        <f>STOCK!H585</f>
        <v>0</v>
      </c>
      <c r="G442" s="33">
        <f>STOCK!I585</f>
        <v>0</v>
      </c>
      <c r="H442" s="33">
        <f>STOCK!J585</f>
        <v>0</v>
      </c>
      <c r="I442" s="33">
        <f>STOCK!K585</f>
        <v>0</v>
      </c>
      <c r="J442" s="33">
        <f>STOCK!L585</f>
        <v>0</v>
      </c>
      <c r="K442" s="33">
        <f>STOCK!M585</f>
        <v>0</v>
      </c>
      <c r="L442" s="33">
        <f>STOCK!N585</f>
        <v>0</v>
      </c>
      <c r="U442" s="33">
        <v>1</v>
      </c>
      <c r="V442" s="33">
        <f>STOCK!Q585</f>
        <v>0</v>
      </c>
      <c r="X442" s="33">
        <v>0</v>
      </c>
      <c r="Y442" s="33">
        <f t="shared" si="7"/>
        <v>0</v>
      </c>
      <c r="AG442" s="33">
        <f>STOCK!A585</f>
        <v>0</v>
      </c>
      <c r="AI442" s="33">
        <v>0</v>
      </c>
    </row>
    <row r="443" spans="1:35" x14ac:dyDescent="0.15">
      <c r="A443" s="33">
        <f>STOCK!C586</f>
        <v>0</v>
      </c>
      <c r="B443" s="33">
        <f>STOCK!D586</f>
        <v>0</v>
      </c>
      <c r="C443" s="33">
        <f>STOCK!E586</f>
        <v>0</v>
      </c>
      <c r="D443" s="33">
        <f>STOCK!F586</f>
        <v>0</v>
      </c>
      <c r="E443" s="33">
        <f>STOCK!G586</f>
        <v>0</v>
      </c>
      <c r="F443" s="33">
        <f>STOCK!H586</f>
        <v>0</v>
      </c>
      <c r="G443" s="33">
        <f>STOCK!I586</f>
        <v>0</v>
      </c>
      <c r="H443" s="33">
        <f>STOCK!J586</f>
        <v>0</v>
      </c>
      <c r="I443" s="33">
        <f>STOCK!K586</f>
        <v>0</v>
      </c>
      <c r="J443" s="33">
        <f>STOCK!L586</f>
        <v>0</v>
      </c>
      <c r="K443" s="33">
        <f>STOCK!M586</f>
        <v>0</v>
      </c>
      <c r="L443" s="33">
        <f>STOCK!N586</f>
        <v>0</v>
      </c>
      <c r="U443" s="33">
        <v>1</v>
      </c>
      <c r="V443" s="33">
        <f>STOCK!Q586</f>
        <v>0</v>
      </c>
      <c r="X443" s="33">
        <v>0</v>
      </c>
      <c r="Y443" s="33">
        <f t="shared" si="7"/>
        <v>0</v>
      </c>
      <c r="AG443" s="33">
        <f>STOCK!A586</f>
        <v>0</v>
      </c>
      <c r="AI443" s="33">
        <v>0</v>
      </c>
    </row>
    <row r="444" spans="1:35" x14ac:dyDescent="0.15">
      <c r="A444" s="33">
        <f>STOCK!C587</f>
        <v>0</v>
      </c>
      <c r="B444" s="33">
        <f>STOCK!D587</f>
        <v>0</v>
      </c>
      <c r="C444" s="33">
        <f>STOCK!E587</f>
        <v>0</v>
      </c>
      <c r="D444" s="33">
        <f>STOCK!F587</f>
        <v>0</v>
      </c>
      <c r="E444" s="33">
        <f>STOCK!G587</f>
        <v>0</v>
      </c>
      <c r="F444" s="33">
        <f>STOCK!H587</f>
        <v>0</v>
      </c>
      <c r="G444" s="33">
        <f>STOCK!I587</f>
        <v>0</v>
      </c>
      <c r="H444" s="33">
        <f>STOCK!J587</f>
        <v>0</v>
      </c>
      <c r="I444" s="33">
        <f>STOCK!K587</f>
        <v>0</v>
      </c>
      <c r="J444" s="33">
        <f>STOCK!L587</f>
        <v>0</v>
      </c>
      <c r="K444" s="33">
        <f>STOCK!M587</f>
        <v>0</v>
      </c>
      <c r="L444" s="33">
        <f>STOCK!N587</f>
        <v>0</v>
      </c>
      <c r="U444" s="33">
        <v>1</v>
      </c>
      <c r="V444" s="33">
        <f>STOCK!Q587</f>
        <v>0</v>
      </c>
      <c r="X444" s="33">
        <v>0</v>
      </c>
      <c r="Y444" s="33">
        <f t="shared" si="7"/>
        <v>0</v>
      </c>
      <c r="AG444" s="33">
        <f>STOCK!A587</f>
        <v>0</v>
      </c>
      <c r="AI444" s="33">
        <v>0</v>
      </c>
    </row>
    <row r="445" spans="1:35" x14ac:dyDescent="0.15">
      <c r="A445" s="33">
        <f>STOCK!C588</f>
        <v>0</v>
      </c>
      <c r="B445" s="33">
        <f>STOCK!D588</f>
        <v>0</v>
      </c>
      <c r="C445" s="33">
        <f>STOCK!E588</f>
        <v>0</v>
      </c>
      <c r="D445" s="33">
        <f>STOCK!F588</f>
        <v>0</v>
      </c>
      <c r="E445" s="33">
        <f>STOCK!G588</f>
        <v>0</v>
      </c>
      <c r="F445" s="33">
        <f>STOCK!H588</f>
        <v>0</v>
      </c>
      <c r="G445" s="33">
        <f>STOCK!I588</f>
        <v>0</v>
      </c>
      <c r="H445" s="33">
        <f>STOCK!J588</f>
        <v>0</v>
      </c>
      <c r="I445" s="33">
        <f>STOCK!K588</f>
        <v>0</v>
      </c>
      <c r="J445" s="33">
        <f>STOCK!L588</f>
        <v>0</v>
      </c>
      <c r="K445" s="33">
        <f>STOCK!M588</f>
        <v>0</v>
      </c>
      <c r="L445" s="33">
        <f>STOCK!N588</f>
        <v>0</v>
      </c>
      <c r="U445" s="33">
        <v>1</v>
      </c>
      <c r="V445" s="33">
        <f>STOCK!Q588</f>
        <v>0</v>
      </c>
      <c r="X445" s="33">
        <v>0</v>
      </c>
      <c r="Y445" s="33">
        <f t="shared" si="7"/>
        <v>0</v>
      </c>
      <c r="AG445" s="33">
        <f>STOCK!A588</f>
        <v>0</v>
      </c>
      <c r="AI445" s="33">
        <v>0</v>
      </c>
    </row>
    <row r="446" spans="1:35" x14ac:dyDescent="0.15">
      <c r="A446" s="33">
        <f>STOCK!C589</f>
        <v>0</v>
      </c>
      <c r="B446" s="33">
        <f>STOCK!D589</f>
        <v>0</v>
      </c>
      <c r="C446" s="33">
        <f>STOCK!E589</f>
        <v>0</v>
      </c>
      <c r="D446" s="33">
        <f>STOCK!F589</f>
        <v>0</v>
      </c>
      <c r="E446" s="33">
        <f>STOCK!G589</f>
        <v>0</v>
      </c>
      <c r="F446" s="33">
        <f>STOCK!H589</f>
        <v>0</v>
      </c>
      <c r="G446" s="33">
        <f>STOCK!I589</f>
        <v>0</v>
      </c>
      <c r="H446" s="33">
        <f>STOCK!J589</f>
        <v>0</v>
      </c>
      <c r="I446" s="33">
        <f>STOCK!K589</f>
        <v>0</v>
      </c>
      <c r="J446" s="33">
        <f>STOCK!L589</f>
        <v>0</v>
      </c>
      <c r="K446" s="33">
        <f>STOCK!M589</f>
        <v>0</v>
      </c>
      <c r="L446" s="33">
        <f>STOCK!N589</f>
        <v>0</v>
      </c>
      <c r="U446" s="33">
        <v>1</v>
      </c>
      <c r="V446" s="33">
        <f>STOCK!Q589</f>
        <v>0</v>
      </c>
      <c r="X446" s="33">
        <v>0</v>
      </c>
      <c r="Y446" s="33">
        <f t="shared" si="7"/>
        <v>0</v>
      </c>
      <c r="AG446" s="33">
        <f>STOCK!A589</f>
        <v>0</v>
      </c>
      <c r="AI446" s="33">
        <v>0</v>
      </c>
    </row>
    <row r="447" spans="1:35" x14ac:dyDescent="0.15">
      <c r="A447" s="33">
        <f>STOCK!C590</f>
        <v>0</v>
      </c>
      <c r="B447" s="33">
        <f>STOCK!D590</f>
        <v>0</v>
      </c>
      <c r="C447" s="33">
        <f>STOCK!E590</f>
        <v>0</v>
      </c>
      <c r="D447" s="33">
        <f>STOCK!F590</f>
        <v>0</v>
      </c>
      <c r="E447" s="33">
        <f>STOCK!G590</f>
        <v>0</v>
      </c>
      <c r="F447" s="33">
        <f>STOCK!H590</f>
        <v>0</v>
      </c>
      <c r="G447" s="33">
        <f>STOCK!I590</f>
        <v>0</v>
      </c>
      <c r="H447" s="33">
        <f>STOCK!J590</f>
        <v>0</v>
      </c>
      <c r="I447" s="33">
        <f>STOCK!K590</f>
        <v>0</v>
      </c>
      <c r="J447" s="33">
        <f>STOCK!L590</f>
        <v>0</v>
      </c>
      <c r="K447" s="33">
        <f>STOCK!M590</f>
        <v>0</v>
      </c>
      <c r="L447" s="33">
        <f>STOCK!N590</f>
        <v>0</v>
      </c>
      <c r="U447" s="33">
        <v>1</v>
      </c>
      <c r="V447" s="33">
        <f>STOCK!Q590</f>
        <v>0</v>
      </c>
      <c r="X447" s="33">
        <v>0</v>
      </c>
      <c r="Y447" s="33">
        <f t="shared" si="7"/>
        <v>0</v>
      </c>
      <c r="AG447" s="33">
        <f>STOCK!A590</f>
        <v>0</v>
      </c>
      <c r="AI447" s="33">
        <v>0</v>
      </c>
    </row>
    <row r="448" spans="1:35" x14ac:dyDescent="0.15">
      <c r="A448" s="33">
        <f>STOCK!C591</f>
        <v>0</v>
      </c>
      <c r="B448" s="33">
        <f>STOCK!D591</f>
        <v>0</v>
      </c>
      <c r="C448" s="33">
        <f>STOCK!E591</f>
        <v>0</v>
      </c>
      <c r="D448" s="33">
        <f>STOCK!F591</f>
        <v>0</v>
      </c>
      <c r="E448" s="33">
        <f>STOCK!G591</f>
        <v>0</v>
      </c>
      <c r="F448" s="33">
        <f>STOCK!H591</f>
        <v>0</v>
      </c>
      <c r="G448" s="33">
        <f>STOCK!I591</f>
        <v>0</v>
      </c>
      <c r="H448" s="33">
        <f>STOCK!J591</f>
        <v>0</v>
      </c>
      <c r="I448" s="33">
        <f>STOCK!K591</f>
        <v>0</v>
      </c>
      <c r="J448" s="33">
        <f>STOCK!L591</f>
        <v>0</v>
      </c>
      <c r="K448" s="33">
        <f>STOCK!M591</f>
        <v>0</v>
      </c>
      <c r="L448" s="33">
        <f>STOCK!N591</f>
        <v>0</v>
      </c>
      <c r="U448" s="33">
        <v>1</v>
      </c>
      <c r="V448" s="33">
        <f>STOCK!Q591</f>
        <v>0</v>
      </c>
      <c r="X448" s="33">
        <v>0</v>
      </c>
      <c r="Y448" s="33">
        <f t="shared" si="7"/>
        <v>0</v>
      </c>
      <c r="AG448" s="33">
        <f>STOCK!A591</f>
        <v>0</v>
      </c>
      <c r="AI448" s="33">
        <v>0</v>
      </c>
    </row>
    <row r="449" spans="1:35" x14ac:dyDescent="0.15">
      <c r="A449" s="33">
        <f>STOCK!C592</f>
        <v>0</v>
      </c>
      <c r="B449" s="33">
        <f>STOCK!D592</f>
        <v>0</v>
      </c>
      <c r="C449" s="33">
        <f>STOCK!E592</f>
        <v>0</v>
      </c>
      <c r="D449" s="33">
        <f>STOCK!F592</f>
        <v>0</v>
      </c>
      <c r="E449" s="33">
        <f>STOCK!G592</f>
        <v>0</v>
      </c>
      <c r="F449" s="33">
        <f>STOCK!H592</f>
        <v>0</v>
      </c>
      <c r="G449" s="33">
        <f>STOCK!I592</f>
        <v>0</v>
      </c>
      <c r="H449" s="33">
        <f>STOCK!J592</f>
        <v>0</v>
      </c>
      <c r="I449" s="33">
        <f>STOCK!K592</f>
        <v>0</v>
      </c>
      <c r="J449" s="33">
        <f>STOCK!L592</f>
        <v>0</v>
      </c>
      <c r="K449" s="33">
        <f>STOCK!M592</f>
        <v>0</v>
      </c>
      <c r="L449" s="33">
        <f>STOCK!N592</f>
        <v>0</v>
      </c>
      <c r="U449" s="33">
        <v>1</v>
      </c>
      <c r="V449" s="33">
        <f>STOCK!Q592</f>
        <v>0</v>
      </c>
      <c r="X449" s="33">
        <v>0</v>
      </c>
      <c r="Y449" s="33">
        <f t="shared" si="7"/>
        <v>0</v>
      </c>
      <c r="AG449" s="33">
        <f>STOCK!A592</f>
        <v>0</v>
      </c>
      <c r="AI449" s="33">
        <v>0</v>
      </c>
    </row>
    <row r="450" spans="1:35" x14ac:dyDescent="0.15">
      <c r="A450" s="33">
        <f>STOCK!C593</f>
        <v>0</v>
      </c>
      <c r="B450" s="33">
        <f>STOCK!D593</f>
        <v>0</v>
      </c>
      <c r="C450" s="33">
        <f>STOCK!E593</f>
        <v>0</v>
      </c>
      <c r="D450" s="33">
        <f>STOCK!F593</f>
        <v>0</v>
      </c>
      <c r="E450" s="33">
        <f>STOCK!G593</f>
        <v>0</v>
      </c>
      <c r="F450" s="33">
        <f>STOCK!H593</f>
        <v>0</v>
      </c>
      <c r="G450" s="33">
        <f>STOCK!I593</f>
        <v>0</v>
      </c>
      <c r="H450" s="33">
        <f>STOCK!J593</f>
        <v>0</v>
      </c>
      <c r="I450" s="33">
        <f>STOCK!K593</f>
        <v>0</v>
      </c>
      <c r="J450" s="33">
        <f>STOCK!L593</f>
        <v>0</v>
      </c>
      <c r="K450" s="33">
        <f>STOCK!M593</f>
        <v>0</v>
      </c>
      <c r="L450" s="33">
        <f>STOCK!N593</f>
        <v>0</v>
      </c>
      <c r="U450" s="33">
        <v>1</v>
      </c>
      <c r="V450" s="33">
        <f>STOCK!Q593</f>
        <v>0</v>
      </c>
      <c r="X450" s="33">
        <v>0</v>
      </c>
      <c r="Y450" s="33">
        <f t="shared" si="7"/>
        <v>0</v>
      </c>
      <c r="AG450" s="33">
        <f>STOCK!A593</f>
        <v>0</v>
      </c>
      <c r="AI450" s="33">
        <v>0</v>
      </c>
    </row>
    <row r="451" spans="1:35" x14ac:dyDescent="0.15">
      <c r="A451" s="33">
        <f>STOCK!C594</f>
        <v>0</v>
      </c>
      <c r="B451" s="33">
        <f>STOCK!D594</f>
        <v>0</v>
      </c>
      <c r="C451" s="33">
        <f>STOCK!E594</f>
        <v>0</v>
      </c>
      <c r="D451" s="33">
        <f>STOCK!F594</f>
        <v>0</v>
      </c>
      <c r="E451" s="33">
        <f>STOCK!G594</f>
        <v>0</v>
      </c>
      <c r="F451" s="33">
        <f>STOCK!H594</f>
        <v>0</v>
      </c>
      <c r="G451" s="33">
        <f>STOCK!I594</f>
        <v>0</v>
      </c>
      <c r="H451" s="33">
        <f>STOCK!J594</f>
        <v>0</v>
      </c>
      <c r="I451" s="33">
        <f>STOCK!K594</f>
        <v>0</v>
      </c>
      <c r="J451" s="33">
        <f>STOCK!L594</f>
        <v>0</v>
      </c>
      <c r="K451" s="33">
        <f>STOCK!M594</f>
        <v>0</v>
      </c>
      <c r="L451" s="33">
        <f>STOCK!N594</f>
        <v>0</v>
      </c>
      <c r="U451" s="33">
        <v>1</v>
      </c>
      <c r="V451" s="33">
        <f>STOCK!Q594</f>
        <v>0</v>
      </c>
      <c r="X451" s="33">
        <v>0</v>
      </c>
      <c r="Y451" s="33">
        <f t="shared" si="7"/>
        <v>0</v>
      </c>
      <c r="AG451" s="33">
        <f>STOCK!A594</f>
        <v>0</v>
      </c>
      <c r="AI451" s="33">
        <v>0</v>
      </c>
    </row>
    <row r="452" spans="1:35" x14ac:dyDescent="0.15">
      <c r="A452" s="33">
        <f>STOCK!C595</f>
        <v>0</v>
      </c>
      <c r="B452" s="33">
        <f>STOCK!D595</f>
        <v>0</v>
      </c>
      <c r="C452" s="33">
        <f>STOCK!E595</f>
        <v>0</v>
      </c>
      <c r="D452" s="33">
        <f>STOCK!F595</f>
        <v>0</v>
      </c>
      <c r="E452" s="33">
        <f>STOCK!G595</f>
        <v>0</v>
      </c>
      <c r="F452" s="33">
        <f>STOCK!H595</f>
        <v>0</v>
      </c>
      <c r="G452" s="33">
        <f>STOCK!I595</f>
        <v>0</v>
      </c>
      <c r="H452" s="33">
        <f>STOCK!J595</f>
        <v>0</v>
      </c>
      <c r="I452" s="33">
        <f>STOCK!K595</f>
        <v>0</v>
      </c>
      <c r="J452" s="33">
        <f>STOCK!L595</f>
        <v>0</v>
      </c>
      <c r="K452" s="33">
        <f>STOCK!M595</f>
        <v>0</v>
      </c>
      <c r="L452" s="33">
        <f>STOCK!N595</f>
        <v>0</v>
      </c>
      <c r="U452" s="33">
        <v>1</v>
      </c>
      <c r="V452" s="33">
        <f>STOCK!Q595</f>
        <v>0</v>
      </c>
      <c r="X452" s="33">
        <v>0</v>
      </c>
      <c r="Y452" s="33">
        <f t="shared" si="7"/>
        <v>0</v>
      </c>
      <c r="AG452" s="33">
        <f>STOCK!A595</f>
        <v>0</v>
      </c>
      <c r="AI452" s="33">
        <v>0</v>
      </c>
    </row>
    <row r="453" spans="1:35" x14ac:dyDescent="0.15">
      <c r="A453" s="33">
        <f>STOCK!C596</f>
        <v>0</v>
      </c>
      <c r="B453" s="33">
        <f>STOCK!D596</f>
        <v>0</v>
      </c>
      <c r="C453" s="33">
        <f>STOCK!E596</f>
        <v>0</v>
      </c>
      <c r="D453" s="33">
        <f>STOCK!F596</f>
        <v>0</v>
      </c>
      <c r="E453" s="33">
        <f>STOCK!G596</f>
        <v>0</v>
      </c>
      <c r="F453" s="33">
        <f>STOCK!H596</f>
        <v>0</v>
      </c>
      <c r="G453" s="33">
        <f>STOCK!I596</f>
        <v>0</v>
      </c>
      <c r="H453" s="33">
        <f>STOCK!J596</f>
        <v>0</v>
      </c>
      <c r="I453" s="33">
        <f>STOCK!K596</f>
        <v>0</v>
      </c>
      <c r="J453" s="33">
        <f>STOCK!L596</f>
        <v>0</v>
      </c>
      <c r="K453" s="33">
        <f>STOCK!M596</f>
        <v>0</v>
      </c>
      <c r="L453" s="33">
        <f>STOCK!N596</f>
        <v>0</v>
      </c>
      <c r="U453" s="33">
        <v>1</v>
      </c>
      <c r="V453" s="33">
        <f>STOCK!Q596</f>
        <v>0</v>
      </c>
      <c r="X453" s="33">
        <v>0</v>
      </c>
      <c r="Y453" s="33">
        <f t="shared" si="7"/>
        <v>0</v>
      </c>
      <c r="AG453" s="33">
        <f>STOCK!A596</f>
        <v>0</v>
      </c>
      <c r="AI453" s="33">
        <v>0</v>
      </c>
    </row>
    <row r="454" spans="1:35" x14ac:dyDescent="0.15">
      <c r="A454" s="33">
        <f>STOCK!C597</f>
        <v>0</v>
      </c>
      <c r="B454" s="33">
        <f>STOCK!D597</f>
        <v>0</v>
      </c>
      <c r="C454" s="33">
        <f>STOCK!E597</f>
        <v>0</v>
      </c>
      <c r="D454" s="33">
        <f>STOCK!F597</f>
        <v>0</v>
      </c>
      <c r="E454" s="33">
        <f>STOCK!G597</f>
        <v>0</v>
      </c>
      <c r="F454" s="33">
        <f>STOCK!H597</f>
        <v>0</v>
      </c>
      <c r="G454" s="33">
        <f>STOCK!I597</f>
        <v>0</v>
      </c>
      <c r="H454" s="33">
        <f>STOCK!J597</f>
        <v>0</v>
      </c>
      <c r="I454" s="33">
        <f>STOCK!K597</f>
        <v>0</v>
      </c>
      <c r="J454" s="33">
        <f>STOCK!L597</f>
        <v>0</v>
      </c>
      <c r="K454" s="33">
        <f>STOCK!M597</f>
        <v>0</v>
      </c>
      <c r="L454" s="33">
        <f>STOCK!N597</f>
        <v>0</v>
      </c>
      <c r="U454" s="33">
        <v>1</v>
      </c>
      <c r="V454" s="33">
        <f>STOCK!Q597</f>
        <v>0</v>
      </c>
      <c r="X454" s="33">
        <v>0</v>
      </c>
      <c r="Y454" s="33">
        <f t="shared" ref="Y454:Y517" si="8">IF(V454&gt;0,1,0)</f>
        <v>0</v>
      </c>
      <c r="AG454" s="33">
        <f>STOCK!A597</f>
        <v>0</v>
      </c>
      <c r="AI454" s="33">
        <v>0</v>
      </c>
    </row>
    <row r="455" spans="1:35" x14ac:dyDescent="0.15">
      <c r="A455" s="33">
        <f>STOCK!C598</f>
        <v>0</v>
      </c>
      <c r="B455" s="33">
        <f>STOCK!D598</f>
        <v>0</v>
      </c>
      <c r="C455" s="33">
        <f>STOCK!E598</f>
        <v>0</v>
      </c>
      <c r="D455" s="33">
        <f>STOCK!F598</f>
        <v>0</v>
      </c>
      <c r="E455" s="33">
        <f>STOCK!G598</f>
        <v>0</v>
      </c>
      <c r="F455" s="33">
        <f>STOCK!H598</f>
        <v>0</v>
      </c>
      <c r="G455" s="33">
        <f>STOCK!I598</f>
        <v>0</v>
      </c>
      <c r="H455" s="33">
        <f>STOCK!J598</f>
        <v>0</v>
      </c>
      <c r="I455" s="33">
        <f>STOCK!K598</f>
        <v>0</v>
      </c>
      <c r="J455" s="33">
        <f>STOCK!L598</f>
        <v>0</v>
      </c>
      <c r="K455" s="33">
        <f>STOCK!M598</f>
        <v>0</v>
      </c>
      <c r="L455" s="33">
        <f>STOCK!N598</f>
        <v>0</v>
      </c>
      <c r="U455" s="33">
        <v>1</v>
      </c>
      <c r="V455" s="33">
        <f>STOCK!Q598</f>
        <v>0</v>
      </c>
      <c r="X455" s="33">
        <v>0</v>
      </c>
      <c r="Y455" s="33">
        <f t="shared" si="8"/>
        <v>0</v>
      </c>
      <c r="AG455" s="33">
        <f>STOCK!A598</f>
        <v>0</v>
      </c>
      <c r="AI455" s="33">
        <v>0</v>
      </c>
    </row>
    <row r="456" spans="1:35" x14ac:dyDescent="0.15">
      <c r="A456" s="33">
        <f>STOCK!C599</f>
        <v>0</v>
      </c>
      <c r="B456" s="33">
        <f>STOCK!D599</f>
        <v>0</v>
      </c>
      <c r="C456" s="33">
        <f>STOCK!E599</f>
        <v>0</v>
      </c>
      <c r="D456" s="33">
        <f>STOCK!F599</f>
        <v>0</v>
      </c>
      <c r="E456" s="33">
        <f>STOCK!G599</f>
        <v>0</v>
      </c>
      <c r="F456" s="33">
        <f>STOCK!H599</f>
        <v>0</v>
      </c>
      <c r="G456" s="33">
        <f>STOCK!I599</f>
        <v>0</v>
      </c>
      <c r="H456" s="33">
        <f>STOCK!J599</f>
        <v>0</v>
      </c>
      <c r="I456" s="33">
        <f>STOCK!K599</f>
        <v>0</v>
      </c>
      <c r="J456" s="33">
        <f>STOCK!L599</f>
        <v>0</v>
      </c>
      <c r="K456" s="33">
        <f>STOCK!M599</f>
        <v>0</v>
      </c>
      <c r="L456" s="33">
        <f>STOCK!N599</f>
        <v>0</v>
      </c>
      <c r="U456" s="33">
        <v>1</v>
      </c>
      <c r="V456" s="33">
        <f>STOCK!Q599</f>
        <v>0</v>
      </c>
      <c r="X456" s="33">
        <v>0</v>
      </c>
      <c r="Y456" s="33">
        <f t="shared" si="8"/>
        <v>0</v>
      </c>
      <c r="AG456" s="33">
        <f>STOCK!A599</f>
        <v>0</v>
      </c>
      <c r="AI456" s="33">
        <v>0</v>
      </c>
    </row>
    <row r="457" spans="1:35" x14ac:dyDescent="0.15">
      <c r="A457" s="33">
        <f>STOCK!C600</f>
        <v>0</v>
      </c>
      <c r="B457" s="33">
        <f>STOCK!D600</f>
        <v>0</v>
      </c>
      <c r="C457" s="33">
        <f>STOCK!E600</f>
        <v>0</v>
      </c>
      <c r="D457" s="33">
        <f>STOCK!F600</f>
        <v>0</v>
      </c>
      <c r="E457" s="33">
        <f>STOCK!G600</f>
        <v>0</v>
      </c>
      <c r="F457" s="33">
        <f>STOCK!H600</f>
        <v>0</v>
      </c>
      <c r="G457" s="33">
        <f>STOCK!I600</f>
        <v>0</v>
      </c>
      <c r="H457" s="33">
        <f>STOCK!J600</f>
        <v>0</v>
      </c>
      <c r="I457" s="33">
        <f>STOCK!K600</f>
        <v>0</v>
      </c>
      <c r="J457" s="33">
        <f>STOCK!L600</f>
        <v>0</v>
      </c>
      <c r="K457" s="33">
        <f>STOCK!M600</f>
        <v>0</v>
      </c>
      <c r="L457" s="33">
        <f>STOCK!N600</f>
        <v>0</v>
      </c>
      <c r="U457" s="33">
        <v>1</v>
      </c>
      <c r="V457" s="33">
        <f>STOCK!Q600</f>
        <v>0</v>
      </c>
      <c r="X457" s="33">
        <v>0</v>
      </c>
      <c r="Y457" s="33">
        <f t="shared" si="8"/>
        <v>0</v>
      </c>
      <c r="AG457" s="33">
        <f>STOCK!A600</f>
        <v>0</v>
      </c>
      <c r="AI457" s="33">
        <v>0</v>
      </c>
    </row>
    <row r="458" spans="1:35" x14ac:dyDescent="0.15">
      <c r="A458" s="33">
        <f>STOCK!C601</f>
        <v>0</v>
      </c>
      <c r="B458" s="33">
        <f>STOCK!D601</f>
        <v>0</v>
      </c>
      <c r="C458" s="33">
        <f>STOCK!E601</f>
        <v>0</v>
      </c>
      <c r="D458" s="33">
        <f>STOCK!F601</f>
        <v>0</v>
      </c>
      <c r="E458" s="33">
        <f>STOCK!G601</f>
        <v>0</v>
      </c>
      <c r="F458" s="33">
        <f>STOCK!H601</f>
        <v>0</v>
      </c>
      <c r="G458" s="33">
        <f>STOCK!I601</f>
        <v>0</v>
      </c>
      <c r="H458" s="33">
        <f>STOCK!J601</f>
        <v>0</v>
      </c>
      <c r="I458" s="33">
        <f>STOCK!K601</f>
        <v>0</v>
      </c>
      <c r="J458" s="33">
        <f>STOCK!L601</f>
        <v>0</v>
      </c>
      <c r="K458" s="33">
        <f>STOCK!M601</f>
        <v>0</v>
      </c>
      <c r="L458" s="33">
        <f>STOCK!N601</f>
        <v>0</v>
      </c>
      <c r="U458" s="33">
        <v>1</v>
      </c>
      <c r="V458" s="33">
        <f>STOCK!Q601</f>
        <v>0</v>
      </c>
      <c r="X458" s="33">
        <v>0</v>
      </c>
      <c r="Y458" s="33">
        <f t="shared" si="8"/>
        <v>0</v>
      </c>
      <c r="AG458" s="33">
        <f>STOCK!A601</f>
        <v>0</v>
      </c>
      <c r="AI458" s="33">
        <v>0</v>
      </c>
    </row>
    <row r="459" spans="1:35" x14ac:dyDescent="0.15">
      <c r="A459" s="33">
        <f>STOCK!C602</f>
        <v>0</v>
      </c>
      <c r="B459" s="33">
        <f>STOCK!D602</f>
        <v>0</v>
      </c>
      <c r="C459" s="33">
        <f>STOCK!E602</f>
        <v>0</v>
      </c>
      <c r="D459" s="33">
        <f>STOCK!F602</f>
        <v>0</v>
      </c>
      <c r="E459" s="33">
        <f>STOCK!G602</f>
        <v>0</v>
      </c>
      <c r="F459" s="33">
        <f>STOCK!H602</f>
        <v>0</v>
      </c>
      <c r="G459" s="33">
        <f>STOCK!I602</f>
        <v>0</v>
      </c>
      <c r="H459" s="33">
        <f>STOCK!J602</f>
        <v>0</v>
      </c>
      <c r="I459" s="33">
        <f>STOCK!K602</f>
        <v>0</v>
      </c>
      <c r="J459" s="33">
        <f>STOCK!L602</f>
        <v>0</v>
      </c>
      <c r="K459" s="33">
        <f>STOCK!M602</f>
        <v>0</v>
      </c>
      <c r="L459" s="33">
        <f>STOCK!N602</f>
        <v>0</v>
      </c>
      <c r="U459" s="33">
        <v>1</v>
      </c>
      <c r="V459" s="33">
        <f>STOCK!Q602</f>
        <v>0</v>
      </c>
      <c r="X459" s="33">
        <v>0</v>
      </c>
      <c r="Y459" s="33">
        <f t="shared" si="8"/>
        <v>0</v>
      </c>
      <c r="AG459" s="33">
        <f>STOCK!A602</f>
        <v>0</v>
      </c>
      <c r="AI459" s="33">
        <v>0</v>
      </c>
    </row>
    <row r="460" spans="1:35" x14ac:dyDescent="0.15">
      <c r="A460" s="33">
        <f>STOCK!C603</f>
        <v>0</v>
      </c>
      <c r="B460" s="33">
        <f>STOCK!D603</f>
        <v>0</v>
      </c>
      <c r="C460" s="33">
        <f>STOCK!E603</f>
        <v>0</v>
      </c>
      <c r="D460" s="33">
        <f>STOCK!F603</f>
        <v>0</v>
      </c>
      <c r="E460" s="33">
        <f>STOCK!G603</f>
        <v>0</v>
      </c>
      <c r="F460" s="33">
        <f>STOCK!H603</f>
        <v>0</v>
      </c>
      <c r="G460" s="33">
        <f>STOCK!I603</f>
        <v>0</v>
      </c>
      <c r="H460" s="33">
        <f>STOCK!J603</f>
        <v>0</v>
      </c>
      <c r="I460" s="33">
        <f>STOCK!K603</f>
        <v>0</v>
      </c>
      <c r="J460" s="33">
        <f>STOCK!L603</f>
        <v>0</v>
      </c>
      <c r="K460" s="33">
        <f>STOCK!M603</f>
        <v>0</v>
      </c>
      <c r="L460" s="33">
        <f>STOCK!N603</f>
        <v>0</v>
      </c>
      <c r="U460" s="33">
        <v>1</v>
      </c>
      <c r="V460" s="33">
        <f>STOCK!Q603</f>
        <v>0</v>
      </c>
      <c r="X460" s="33">
        <v>0</v>
      </c>
      <c r="Y460" s="33">
        <f t="shared" si="8"/>
        <v>0</v>
      </c>
      <c r="AG460" s="33">
        <f>STOCK!A603</f>
        <v>0</v>
      </c>
      <c r="AI460" s="33">
        <v>0</v>
      </c>
    </row>
    <row r="461" spans="1:35" x14ac:dyDescent="0.15">
      <c r="A461" s="33">
        <f>STOCK!C604</f>
        <v>0</v>
      </c>
      <c r="B461" s="33">
        <f>STOCK!D604</f>
        <v>0</v>
      </c>
      <c r="C461" s="33">
        <f>STOCK!E604</f>
        <v>0</v>
      </c>
      <c r="D461" s="33">
        <f>STOCK!F604</f>
        <v>0</v>
      </c>
      <c r="E461" s="33">
        <f>STOCK!G604</f>
        <v>0</v>
      </c>
      <c r="F461" s="33">
        <f>STOCK!H604</f>
        <v>0</v>
      </c>
      <c r="G461" s="33">
        <f>STOCK!I604</f>
        <v>0</v>
      </c>
      <c r="H461" s="33">
        <f>STOCK!J604</f>
        <v>0</v>
      </c>
      <c r="I461" s="33">
        <f>STOCK!K604</f>
        <v>0</v>
      </c>
      <c r="J461" s="33">
        <f>STOCK!L604</f>
        <v>0</v>
      </c>
      <c r="K461" s="33">
        <f>STOCK!M604</f>
        <v>0</v>
      </c>
      <c r="L461" s="33">
        <f>STOCK!N604</f>
        <v>0</v>
      </c>
      <c r="U461" s="33">
        <v>1</v>
      </c>
      <c r="V461" s="33">
        <f>STOCK!Q604</f>
        <v>0</v>
      </c>
      <c r="X461" s="33">
        <v>0</v>
      </c>
      <c r="Y461" s="33">
        <f t="shared" si="8"/>
        <v>0</v>
      </c>
      <c r="AG461" s="33">
        <f>STOCK!A604</f>
        <v>0</v>
      </c>
      <c r="AI461" s="33">
        <v>0</v>
      </c>
    </row>
    <row r="462" spans="1:35" x14ac:dyDescent="0.15">
      <c r="A462" s="33">
        <f>STOCK!C605</f>
        <v>0</v>
      </c>
      <c r="B462" s="33">
        <f>STOCK!D605</f>
        <v>0</v>
      </c>
      <c r="C462" s="33">
        <f>STOCK!E605</f>
        <v>0</v>
      </c>
      <c r="D462" s="33">
        <f>STOCK!F605</f>
        <v>0</v>
      </c>
      <c r="E462" s="33">
        <f>STOCK!G605</f>
        <v>0</v>
      </c>
      <c r="F462" s="33">
        <f>STOCK!H605</f>
        <v>0</v>
      </c>
      <c r="G462" s="33">
        <f>STOCK!I605</f>
        <v>0</v>
      </c>
      <c r="H462" s="33">
        <f>STOCK!J605</f>
        <v>0</v>
      </c>
      <c r="I462" s="33">
        <f>STOCK!K605</f>
        <v>0</v>
      </c>
      <c r="J462" s="33">
        <f>STOCK!L605</f>
        <v>0</v>
      </c>
      <c r="K462" s="33">
        <f>STOCK!M605</f>
        <v>0</v>
      </c>
      <c r="L462" s="33">
        <f>STOCK!N605</f>
        <v>0</v>
      </c>
      <c r="U462" s="33">
        <v>1</v>
      </c>
      <c r="V462" s="33">
        <f>STOCK!Q605</f>
        <v>0</v>
      </c>
      <c r="X462" s="33">
        <v>0</v>
      </c>
      <c r="Y462" s="33">
        <f t="shared" si="8"/>
        <v>0</v>
      </c>
      <c r="AG462" s="33">
        <f>STOCK!A605</f>
        <v>0</v>
      </c>
      <c r="AI462" s="33">
        <v>0</v>
      </c>
    </row>
    <row r="463" spans="1:35" x14ac:dyDescent="0.15">
      <c r="A463" s="33">
        <f>STOCK!C606</f>
        <v>0</v>
      </c>
      <c r="B463" s="33">
        <f>STOCK!D606</f>
        <v>0</v>
      </c>
      <c r="C463" s="33">
        <f>STOCK!E606</f>
        <v>0</v>
      </c>
      <c r="D463" s="33">
        <f>STOCK!F606</f>
        <v>0</v>
      </c>
      <c r="E463" s="33">
        <f>STOCK!G606</f>
        <v>0</v>
      </c>
      <c r="F463" s="33">
        <f>STOCK!H606</f>
        <v>0</v>
      </c>
      <c r="G463" s="33">
        <f>STOCK!I606</f>
        <v>0</v>
      </c>
      <c r="H463" s="33">
        <f>STOCK!J606</f>
        <v>0</v>
      </c>
      <c r="I463" s="33">
        <f>STOCK!K606</f>
        <v>0</v>
      </c>
      <c r="J463" s="33">
        <f>STOCK!L606</f>
        <v>0</v>
      </c>
      <c r="K463" s="33">
        <f>STOCK!M606</f>
        <v>0</v>
      </c>
      <c r="L463" s="33">
        <f>STOCK!N606</f>
        <v>0</v>
      </c>
      <c r="U463" s="33">
        <v>1</v>
      </c>
      <c r="V463" s="33">
        <f>STOCK!Q606</f>
        <v>0</v>
      </c>
      <c r="X463" s="33">
        <v>0</v>
      </c>
      <c r="Y463" s="33">
        <f t="shared" si="8"/>
        <v>0</v>
      </c>
      <c r="AG463" s="33">
        <f>STOCK!A606</f>
        <v>0</v>
      </c>
      <c r="AI463" s="33">
        <v>0</v>
      </c>
    </row>
    <row r="464" spans="1:35" x14ac:dyDescent="0.15">
      <c r="A464" s="33">
        <f>STOCK!C607</f>
        <v>0</v>
      </c>
      <c r="B464" s="33">
        <f>STOCK!D607</f>
        <v>0</v>
      </c>
      <c r="C464" s="33">
        <f>STOCK!E607</f>
        <v>0</v>
      </c>
      <c r="D464" s="33">
        <f>STOCK!F607</f>
        <v>0</v>
      </c>
      <c r="E464" s="33">
        <f>STOCK!G607</f>
        <v>0</v>
      </c>
      <c r="F464" s="33">
        <f>STOCK!H607</f>
        <v>0</v>
      </c>
      <c r="G464" s="33">
        <f>STOCK!I607</f>
        <v>0</v>
      </c>
      <c r="H464" s="33">
        <f>STOCK!J607</f>
        <v>0</v>
      </c>
      <c r="I464" s="33">
        <f>STOCK!K607</f>
        <v>0</v>
      </c>
      <c r="J464" s="33">
        <f>STOCK!L607</f>
        <v>0</v>
      </c>
      <c r="K464" s="33">
        <f>STOCK!M607</f>
        <v>0</v>
      </c>
      <c r="L464" s="33">
        <f>STOCK!N607</f>
        <v>0</v>
      </c>
      <c r="U464" s="33">
        <v>1</v>
      </c>
      <c r="V464" s="33">
        <f>STOCK!Q607</f>
        <v>0</v>
      </c>
      <c r="X464" s="33">
        <v>0</v>
      </c>
      <c r="Y464" s="33">
        <f t="shared" si="8"/>
        <v>0</v>
      </c>
      <c r="AG464" s="33">
        <f>STOCK!A607</f>
        <v>0</v>
      </c>
      <c r="AI464" s="33">
        <v>0</v>
      </c>
    </row>
    <row r="465" spans="1:35" x14ac:dyDescent="0.15">
      <c r="A465" s="33">
        <f>STOCK!C608</f>
        <v>0</v>
      </c>
      <c r="B465" s="33">
        <f>STOCK!D608</f>
        <v>0</v>
      </c>
      <c r="C465" s="33">
        <f>STOCK!E608</f>
        <v>0</v>
      </c>
      <c r="D465" s="33">
        <f>STOCK!F608</f>
        <v>0</v>
      </c>
      <c r="E465" s="33">
        <f>STOCK!G608</f>
        <v>0</v>
      </c>
      <c r="F465" s="33">
        <f>STOCK!H608</f>
        <v>0</v>
      </c>
      <c r="G465" s="33">
        <f>STOCK!I608</f>
        <v>0</v>
      </c>
      <c r="H465" s="33">
        <f>STOCK!J608</f>
        <v>0</v>
      </c>
      <c r="I465" s="33">
        <f>STOCK!K608</f>
        <v>0</v>
      </c>
      <c r="J465" s="33">
        <f>STOCK!L608</f>
        <v>0</v>
      </c>
      <c r="K465" s="33">
        <f>STOCK!M608</f>
        <v>0</v>
      </c>
      <c r="L465" s="33">
        <f>STOCK!N608</f>
        <v>0</v>
      </c>
      <c r="U465" s="33">
        <v>1</v>
      </c>
      <c r="V465" s="33">
        <f>STOCK!Q608</f>
        <v>0</v>
      </c>
      <c r="X465" s="33">
        <v>0</v>
      </c>
      <c r="Y465" s="33">
        <f t="shared" si="8"/>
        <v>0</v>
      </c>
      <c r="AG465" s="33">
        <f>STOCK!A608</f>
        <v>0</v>
      </c>
      <c r="AI465" s="33">
        <v>0</v>
      </c>
    </row>
    <row r="466" spans="1:35" x14ac:dyDescent="0.15">
      <c r="A466" s="33">
        <f>STOCK!C609</f>
        <v>0</v>
      </c>
      <c r="B466" s="33">
        <f>STOCK!D609</f>
        <v>0</v>
      </c>
      <c r="C466" s="33">
        <f>STOCK!E609</f>
        <v>0</v>
      </c>
      <c r="D466" s="33">
        <f>STOCK!F609</f>
        <v>0</v>
      </c>
      <c r="E466" s="33">
        <f>STOCK!G609</f>
        <v>0</v>
      </c>
      <c r="F466" s="33">
        <f>STOCK!H609</f>
        <v>0</v>
      </c>
      <c r="G466" s="33">
        <f>STOCK!I609</f>
        <v>0</v>
      </c>
      <c r="H466" s="33">
        <f>STOCK!J609</f>
        <v>0</v>
      </c>
      <c r="I466" s="33">
        <f>STOCK!K609</f>
        <v>0</v>
      </c>
      <c r="J466" s="33">
        <f>STOCK!L609</f>
        <v>0</v>
      </c>
      <c r="K466" s="33">
        <f>STOCK!M609</f>
        <v>0</v>
      </c>
      <c r="L466" s="33">
        <f>STOCK!N609</f>
        <v>0</v>
      </c>
      <c r="U466" s="33">
        <v>1</v>
      </c>
      <c r="V466" s="33">
        <f>STOCK!Q609</f>
        <v>0</v>
      </c>
      <c r="X466" s="33">
        <v>0</v>
      </c>
      <c r="Y466" s="33">
        <f t="shared" si="8"/>
        <v>0</v>
      </c>
      <c r="AG466" s="33">
        <f>STOCK!A609</f>
        <v>0</v>
      </c>
      <c r="AI466" s="33">
        <v>0</v>
      </c>
    </row>
    <row r="467" spans="1:35" x14ac:dyDescent="0.15">
      <c r="A467" s="33">
        <f>STOCK!C610</f>
        <v>0</v>
      </c>
      <c r="B467" s="33">
        <f>STOCK!D610</f>
        <v>0</v>
      </c>
      <c r="C467" s="33">
        <f>STOCK!E610</f>
        <v>0</v>
      </c>
      <c r="D467" s="33">
        <f>STOCK!F610</f>
        <v>0</v>
      </c>
      <c r="E467" s="33">
        <f>STOCK!G610</f>
        <v>0</v>
      </c>
      <c r="F467" s="33">
        <f>STOCK!H610</f>
        <v>0</v>
      </c>
      <c r="G467" s="33">
        <f>STOCK!I610</f>
        <v>0</v>
      </c>
      <c r="H467" s="33">
        <f>STOCK!J610</f>
        <v>0</v>
      </c>
      <c r="I467" s="33">
        <f>STOCK!K610</f>
        <v>0</v>
      </c>
      <c r="J467" s="33">
        <f>STOCK!L610</f>
        <v>0</v>
      </c>
      <c r="K467" s="33">
        <f>STOCK!M610</f>
        <v>0</v>
      </c>
      <c r="L467" s="33">
        <f>STOCK!N610</f>
        <v>0</v>
      </c>
      <c r="U467" s="33">
        <v>1</v>
      </c>
      <c r="V467" s="33">
        <f>STOCK!Q610</f>
        <v>0</v>
      </c>
      <c r="X467" s="33">
        <v>0</v>
      </c>
      <c r="Y467" s="33">
        <f t="shared" si="8"/>
        <v>0</v>
      </c>
      <c r="AG467" s="33">
        <f>STOCK!A610</f>
        <v>0</v>
      </c>
      <c r="AI467" s="33">
        <v>0</v>
      </c>
    </row>
    <row r="468" spans="1:35" x14ac:dyDescent="0.15">
      <c r="A468" s="33">
        <f>STOCK!C611</f>
        <v>0</v>
      </c>
      <c r="B468" s="33">
        <f>STOCK!D611</f>
        <v>0</v>
      </c>
      <c r="C468" s="33">
        <f>STOCK!E611</f>
        <v>0</v>
      </c>
      <c r="D468" s="33">
        <f>STOCK!F611</f>
        <v>0</v>
      </c>
      <c r="E468" s="33">
        <f>STOCK!G611</f>
        <v>0</v>
      </c>
      <c r="F468" s="33">
        <f>STOCK!H611</f>
        <v>0</v>
      </c>
      <c r="G468" s="33">
        <f>STOCK!I611</f>
        <v>0</v>
      </c>
      <c r="H468" s="33">
        <f>STOCK!J611</f>
        <v>0</v>
      </c>
      <c r="I468" s="33">
        <f>STOCK!K611</f>
        <v>0</v>
      </c>
      <c r="J468" s="33">
        <f>STOCK!L611</f>
        <v>0</v>
      </c>
      <c r="K468" s="33">
        <f>STOCK!M611</f>
        <v>0</v>
      </c>
      <c r="L468" s="33">
        <f>STOCK!N611</f>
        <v>0</v>
      </c>
      <c r="U468" s="33">
        <v>1</v>
      </c>
      <c r="V468" s="33">
        <f>STOCK!Q611</f>
        <v>0</v>
      </c>
      <c r="X468" s="33">
        <v>0</v>
      </c>
      <c r="Y468" s="33">
        <f t="shared" si="8"/>
        <v>0</v>
      </c>
      <c r="AG468" s="33">
        <f>STOCK!A611</f>
        <v>0</v>
      </c>
      <c r="AI468" s="33">
        <v>0</v>
      </c>
    </row>
    <row r="469" spans="1:35" x14ac:dyDescent="0.15">
      <c r="A469" s="33">
        <f>STOCK!C612</f>
        <v>0</v>
      </c>
      <c r="B469" s="33">
        <f>STOCK!D612</f>
        <v>0</v>
      </c>
      <c r="C469" s="33">
        <f>STOCK!E612</f>
        <v>0</v>
      </c>
      <c r="D469" s="33">
        <f>STOCK!F612</f>
        <v>0</v>
      </c>
      <c r="E469" s="33">
        <f>STOCK!G612</f>
        <v>0</v>
      </c>
      <c r="F469" s="33">
        <f>STOCK!H612</f>
        <v>0</v>
      </c>
      <c r="G469" s="33">
        <f>STOCK!I612</f>
        <v>0</v>
      </c>
      <c r="H469" s="33">
        <f>STOCK!J612</f>
        <v>0</v>
      </c>
      <c r="I469" s="33">
        <f>STOCK!K612</f>
        <v>0</v>
      </c>
      <c r="J469" s="33">
        <f>STOCK!L612</f>
        <v>0</v>
      </c>
      <c r="K469" s="33">
        <f>STOCK!M612</f>
        <v>0</v>
      </c>
      <c r="L469" s="33">
        <f>STOCK!N612</f>
        <v>0</v>
      </c>
      <c r="U469" s="33">
        <v>1</v>
      </c>
      <c r="V469" s="33">
        <f>STOCK!Q612</f>
        <v>0</v>
      </c>
      <c r="X469" s="33">
        <v>0</v>
      </c>
      <c r="Y469" s="33">
        <f t="shared" si="8"/>
        <v>0</v>
      </c>
      <c r="AG469" s="33">
        <f>STOCK!A612</f>
        <v>0</v>
      </c>
      <c r="AI469" s="33">
        <v>0</v>
      </c>
    </row>
    <row r="470" spans="1:35" x14ac:dyDescent="0.15">
      <c r="A470" s="33">
        <f>STOCK!C613</f>
        <v>0</v>
      </c>
      <c r="B470" s="33">
        <f>STOCK!D613</f>
        <v>0</v>
      </c>
      <c r="C470" s="33">
        <f>STOCK!E613</f>
        <v>0</v>
      </c>
      <c r="D470" s="33">
        <f>STOCK!F613</f>
        <v>0</v>
      </c>
      <c r="E470" s="33">
        <f>STOCK!G613</f>
        <v>0</v>
      </c>
      <c r="F470" s="33">
        <f>STOCK!H613</f>
        <v>0</v>
      </c>
      <c r="G470" s="33">
        <f>STOCK!I613</f>
        <v>0</v>
      </c>
      <c r="H470" s="33">
        <f>STOCK!J613</f>
        <v>0</v>
      </c>
      <c r="I470" s="33">
        <f>STOCK!K613</f>
        <v>0</v>
      </c>
      <c r="J470" s="33">
        <f>STOCK!L613</f>
        <v>0</v>
      </c>
      <c r="K470" s="33">
        <f>STOCK!M613</f>
        <v>0</v>
      </c>
      <c r="L470" s="33">
        <f>STOCK!N613</f>
        <v>0</v>
      </c>
      <c r="U470" s="33">
        <v>1</v>
      </c>
      <c r="V470" s="33">
        <f>STOCK!Q613</f>
        <v>0</v>
      </c>
      <c r="X470" s="33">
        <v>0</v>
      </c>
      <c r="Y470" s="33">
        <f t="shared" si="8"/>
        <v>0</v>
      </c>
      <c r="AG470" s="33">
        <f>STOCK!A613</f>
        <v>0</v>
      </c>
      <c r="AI470" s="33">
        <v>0</v>
      </c>
    </row>
    <row r="471" spans="1:35" x14ac:dyDescent="0.15">
      <c r="A471" s="33">
        <f>STOCK!C614</f>
        <v>0</v>
      </c>
      <c r="B471" s="33">
        <f>STOCK!D614</f>
        <v>0</v>
      </c>
      <c r="C471" s="33">
        <f>STOCK!E614</f>
        <v>0</v>
      </c>
      <c r="D471" s="33">
        <f>STOCK!F614</f>
        <v>0</v>
      </c>
      <c r="E471" s="33">
        <f>STOCK!G614</f>
        <v>0</v>
      </c>
      <c r="F471" s="33">
        <f>STOCK!H614</f>
        <v>0</v>
      </c>
      <c r="G471" s="33">
        <f>STOCK!I614</f>
        <v>0</v>
      </c>
      <c r="H471" s="33">
        <f>STOCK!J614</f>
        <v>0</v>
      </c>
      <c r="I471" s="33">
        <f>STOCK!K614</f>
        <v>0</v>
      </c>
      <c r="J471" s="33">
        <f>STOCK!L614</f>
        <v>0</v>
      </c>
      <c r="K471" s="33">
        <f>STOCK!M614</f>
        <v>0</v>
      </c>
      <c r="L471" s="33">
        <f>STOCK!N614</f>
        <v>0</v>
      </c>
      <c r="U471" s="33">
        <v>1</v>
      </c>
      <c r="V471" s="33">
        <f>STOCK!Q614</f>
        <v>0</v>
      </c>
      <c r="X471" s="33">
        <v>0</v>
      </c>
      <c r="Y471" s="33">
        <f t="shared" si="8"/>
        <v>0</v>
      </c>
      <c r="AG471" s="33">
        <f>STOCK!A614</f>
        <v>0</v>
      </c>
      <c r="AI471" s="33">
        <v>0</v>
      </c>
    </row>
    <row r="472" spans="1:35" x14ac:dyDescent="0.15">
      <c r="A472" s="33">
        <f>STOCK!C615</f>
        <v>0</v>
      </c>
      <c r="B472" s="33">
        <f>STOCK!D615</f>
        <v>0</v>
      </c>
      <c r="C472" s="33">
        <f>STOCK!E615</f>
        <v>0</v>
      </c>
      <c r="D472" s="33">
        <f>STOCK!F615</f>
        <v>0</v>
      </c>
      <c r="E472" s="33">
        <f>STOCK!G615</f>
        <v>0</v>
      </c>
      <c r="F472" s="33">
        <f>STOCK!H615</f>
        <v>0</v>
      </c>
      <c r="G472" s="33">
        <f>STOCK!I615</f>
        <v>0</v>
      </c>
      <c r="H472" s="33">
        <f>STOCK!J615</f>
        <v>0</v>
      </c>
      <c r="I472" s="33">
        <f>STOCK!K615</f>
        <v>0</v>
      </c>
      <c r="J472" s="33">
        <f>STOCK!L615</f>
        <v>0</v>
      </c>
      <c r="K472" s="33">
        <f>STOCK!M615</f>
        <v>0</v>
      </c>
      <c r="L472" s="33">
        <f>STOCK!N615</f>
        <v>0</v>
      </c>
      <c r="U472" s="33">
        <v>1</v>
      </c>
      <c r="V472" s="33">
        <f>STOCK!Q615</f>
        <v>0</v>
      </c>
      <c r="X472" s="33">
        <v>0</v>
      </c>
      <c r="Y472" s="33">
        <f t="shared" si="8"/>
        <v>0</v>
      </c>
      <c r="AG472" s="33">
        <f>STOCK!A615</f>
        <v>0</v>
      </c>
      <c r="AI472" s="33">
        <v>0</v>
      </c>
    </row>
    <row r="473" spans="1:35" x14ac:dyDescent="0.15">
      <c r="A473" s="33">
        <f>STOCK!C616</f>
        <v>0</v>
      </c>
      <c r="B473" s="33">
        <f>STOCK!D616</f>
        <v>0</v>
      </c>
      <c r="C473" s="33">
        <f>STOCK!E616</f>
        <v>0</v>
      </c>
      <c r="D473" s="33">
        <f>STOCK!F616</f>
        <v>0</v>
      </c>
      <c r="E473" s="33">
        <f>STOCK!G616</f>
        <v>0</v>
      </c>
      <c r="F473" s="33">
        <f>STOCK!H616</f>
        <v>0</v>
      </c>
      <c r="G473" s="33">
        <f>STOCK!I616</f>
        <v>0</v>
      </c>
      <c r="H473" s="33">
        <f>STOCK!J616</f>
        <v>0</v>
      </c>
      <c r="I473" s="33">
        <f>STOCK!K616</f>
        <v>0</v>
      </c>
      <c r="J473" s="33">
        <f>STOCK!L616</f>
        <v>0</v>
      </c>
      <c r="K473" s="33">
        <f>STOCK!M616</f>
        <v>0</v>
      </c>
      <c r="L473" s="33">
        <f>STOCK!N616</f>
        <v>0</v>
      </c>
      <c r="U473" s="33">
        <v>1</v>
      </c>
      <c r="V473" s="33">
        <f>STOCK!Q616</f>
        <v>0</v>
      </c>
      <c r="X473" s="33">
        <v>0</v>
      </c>
      <c r="Y473" s="33">
        <f t="shared" si="8"/>
        <v>0</v>
      </c>
      <c r="AG473" s="33">
        <f>STOCK!A616</f>
        <v>0</v>
      </c>
      <c r="AI473" s="33">
        <v>0</v>
      </c>
    </row>
    <row r="474" spans="1:35" x14ac:dyDescent="0.15">
      <c r="A474" s="33">
        <f>STOCK!C617</f>
        <v>0</v>
      </c>
      <c r="B474" s="33">
        <f>STOCK!D617</f>
        <v>0</v>
      </c>
      <c r="C474" s="33">
        <f>STOCK!E617</f>
        <v>0</v>
      </c>
      <c r="D474" s="33">
        <f>STOCK!F617</f>
        <v>0</v>
      </c>
      <c r="E474" s="33">
        <f>STOCK!G617</f>
        <v>0</v>
      </c>
      <c r="F474" s="33">
        <f>STOCK!H617</f>
        <v>0</v>
      </c>
      <c r="G474" s="33">
        <f>STOCK!I617</f>
        <v>0</v>
      </c>
      <c r="H474" s="33">
        <f>STOCK!J617</f>
        <v>0</v>
      </c>
      <c r="I474" s="33">
        <f>STOCK!K617</f>
        <v>0</v>
      </c>
      <c r="J474" s="33">
        <f>STOCK!L617</f>
        <v>0</v>
      </c>
      <c r="K474" s="33">
        <f>STOCK!M617</f>
        <v>0</v>
      </c>
      <c r="L474" s="33">
        <f>STOCK!N617</f>
        <v>0</v>
      </c>
      <c r="U474" s="33">
        <v>1</v>
      </c>
      <c r="V474" s="33">
        <f>STOCK!Q617</f>
        <v>0</v>
      </c>
      <c r="X474" s="33">
        <v>0</v>
      </c>
      <c r="Y474" s="33">
        <f t="shared" si="8"/>
        <v>0</v>
      </c>
      <c r="AG474" s="33">
        <f>STOCK!A617</f>
        <v>0</v>
      </c>
      <c r="AI474" s="33">
        <v>0</v>
      </c>
    </row>
    <row r="475" spans="1:35" x14ac:dyDescent="0.15">
      <c r="A475" s="33">
        <f>STOCK!C618</f>
        <v>0</v>
      </c>
      <c r="B475" s="33">
        <f>STOCK!D618</f>
        <v>0</v>
      </c>
      <c r="C475" s="33">
        <f>STOCK!E618</f>
        <v>0</v>
      </c>
      <c r="D475" s="33">
        <f>STOCK!F618</f>
        <v>0</v>
      </c>
      <c r="E475" s="33">
        <f>STOCK!G618</f>
        <v>0</v>
      </c>
      <c r="F475" s="33">
        <f>STOCK!H618</f>
        <v>0</v>
      </c>
      <c r="G475" s="33">
        <f>STOCK!I618</f>
        <v>0</v>
      </c>
      <c r="H475" s="33">
        <f>STOCK!J618</f>
        <v>0</v>
      </c>
      <c r="I475" s="33">
        <f>STOCK!K618</f>
        <v>0</v>
      </c>
      <c r="J475" s="33">
        <f>STOCK!L618</f>
        <v>0</v>
      </c>
      <c r="K475" s="33">
        <f>STOCK!M618</f>
        <v>0</v>
      </c>
      <c r="L475" s="33">
        <f>STOCK!N618</f>
        <v>0</v>
      </c>
      <c r="U475" s="33">
        <v>1</v>
      </c>
      <c r="V475" s="33">
        <f>STOCK!Q618</f>
        <v>0</v>
      </c>
      <c r="X475" s="33">
        <v>0</v>
      </c>
      <c r="Y475" s="33">
        <f t="shared" si="8"/>
        <v>0</v>
      </c>
      <c r="AG475" s="33">
        <f>STOCK!A618</f>
        <v>0</v>
      </c>
      <c r="AI475" s="33">
        <v>0</v>
      </c>
    </row>
    <row r="476" spans="1:35" x14ac:dyDescent="0.15">
      <c r="A476" s="33">
        <f>STOCK!C619</f>
        <v>0</v>
      </c>
      <c r="B476" s="33">
        <f>STOCK!D619</f>
        <v>0</v>
      </c>
      <c r="C476" s="33">
        <f>STOCK!E619</f>
        <v>0</v>
      </c>
      <c r="D476" s="33">
        <f>STOCK!F619</f>
        <v>0</v>
      </c>
      <c r="E476" s="33">
        <f>STOCK!G619</f>
        <v>0</v>
      </c>
      <c r="F476" s="33">
        <f>STOCK!H619</f>
        <v>0</v>
      </c>
      <c r="G476" s="33">
        <f>STOCK!I619</f>
        <v>0</v>
      </c>
      <c r="H476" s="33">
        <f>STOCK!J619</f>
        <v>0</v>
      </c>
      <c r="I476" s="33">
        <f>STOCK!K619</f>
        <v>0</v>
      </c>
      <c r="J476" s="33">
        <f>STOCK!L619</f>
        <v>0</v>
      </c>
      <c r="K476" s="33">
        <f>STOCK!M619</f>
        <v>0</v>
      </c>
      <c r="L476" s="33">
        <f>STOCK!N619</f>
        <v>0</v>
      </c>
      <c r="U476" s="33">
        <v>1</v>
      </c>
      <c r="V476" s="33">
        <f>STOCK!Q619</f>
        <v>0</v>
      </c>
      <c r="X476" s="33">
        <v>0</v>
      </c>
      <c r="Y476" s="33">
        <f t="shared" si="8"/>
        <v>0</v>
      </c>
      <c r="AG476" s="33">
        <f>STOCK!A619</f>
        <v>0</v>
      </c>
      <c r="AI476" s="33">
        <v>0</v>
      </c>
    </row>
    <row r="477" spans="1:35" x14ac:dyDescent="0.15">
      <c r="A477" s="33">
        <f>STOCK!C620</f>
        <v>0</v>
      </c>
      <c r="B477" s="33">
        <f>STOCK!D620</f>
        <v>0</v>
      </c>
      <c r="C477" s="33">
        <f>STOCK!E620</f>
        <v>0</v>
      </c>
      <c r="D477" s="33">
        <f>STOCK!F620</f>
        <v>0</v>
      </c>
      <c r="E477" s="33">
        <f>STOCK!G620</f>
        <v>0</v>
      </c>
      <c r="F477" s="33">
        <f>STOCK!H620</f>
        <v>0</v>
      </c>
      <c r="G477" s="33">
        <f>STOCK!I620</f>
        <v>0</v>
      </c>
      <c r="H477" s="33">
        <f>STOCK!J620</f>
        <v>0</v>
      </c>
      <c r="I477" s="33">
        <f>STOCK!K620</f>
        <v>0</v>
      </c>
      <c r="J477" s="33">
        <f>STOCK!L620</f>
        <v>0</v>
      </c>
      <c r="K477" s="33">
        <f>STOCK!M620</f>
        <v>0</v>
      </c>
      <c r="L477" s="33">
        <f>STOCK!N620</f>
        <v>0</v>
      </c>
      <c r="U477" s="33">
        <v>1</v>
      </c>
      <c r="V477" s="33">
        <f>STOCK!Q620</f>
        <v>0</v>
      </c>
      <c r="X477" s="33">
        <v>0</v>
      </c>
      <c r="Y477" s="33">
        <f t="shared" si="8"/>
        <v>0</v>
      </c>
      <c r="AG477" s="33">
        <f>STOCK!A620</f>
        <v>0</v>
      </c>
      <c r="AI477" s="33">
        <v>0</v>
      </c>
    </row>
    <row r="478" spans="1:35" x14ac:dyDescent="0.15">
      <c r="A478" s="33">
        <f>STOCK!C621</f>
        <v>0</v>
      </c>
      <c r="B478" s="33">
        <f>STOCK!D621</f>
        <v>0</v>
      </c>
      <c r="C478" s="33">
        <f>STOCK!E621</f>
        <v>0</v>
      </c>
      <c r="D478" s="33">
        <f>STOCK!F621</f>
        <v>0</v>
      </c>
      <c r="E478" s="33">
        <f>STOCK!G621</f>
        <v>0</v>
      </c>
      <c r="F478" s="33">
        <f>STOCK!H621</f>
        <v>0</v>
      </c>
      <c r="G478" s="33">
        <f>STOCK!I621</f>
        <v>0</v>
      </c>
      <c r="H478" s="33">
        <f>STOCK!J621</f>
        <v>0</v>
      </c>
      <c r="I478" s="33">
        <f>STOCK!K621</f>
        <v>0</v>
      </c>
      <c r="J478" s="33">
        <f>STOCK!L621</f>
        <v>0</v>
      </c>
      <c r="K478" s="33">
        <f>STOCK!M621</f>
        <v>0</v>
      </c>
      <c r="L478" s="33">
        <f>STOCK!N621</f>
        <v>0</v>
      </c>
      <c r="U478" s="33">
        <v>1</v>
      </c>
      <c r="V478" s="33">
        <f>STOCK!Q621</f>
        <v>0</v>
      </c>
      <c r="X478" s="33">
        <v>0</v>
      </c>
      <c r="Y478" s="33">
        <f t="shared" si="8"/>
        <v>0</v>
      </c>
      <c r="AG478" s="33">
        <f>STOCK!A621</f>
        <v>0</v>
      </c>
      <c r="AI478" s="33">
        <v>0</v>
      </c>
    </row>
    <row r="479" spans="1:35" x14ac:dyDescent="0.15">
      <c r="A479" s="33">
        <f>STOCK!C622</f>
        <v>0</v>
      </c>
      <c r="B479" s="33">
        <f>STOCK!D622</f>
        <v>0</v>
      </c>
      <c r="C479" s="33">
        <f>STOCK!E622</f>
        <v>0</v>
      </c>
      <c r="D479" s="33">
        <f>STOCK!F622</f>
        <v>0</v>
      </c>
      <c r="E479" s="33">
        <f>STOCK!G622</f>
        <v>0</v>
      </c>
      <c r="F479" s="33">
        <f>STOCK!H622</f>
        <v>0</v>
      </c>
      <c r="G479" s="33">
        <f>STOCK!I622</f>
        <v>0</v>
      </c>
      <c r="H479" s="33">
        <f>STOCK!J622</f>
        <v>0</v>
      </c>
      <c r="I479" s="33">
        <f>STOCK!K622</f>
        <v>0</v>
      </c>
      <c r="J479" s="33">
        <f>STOCK!L622</f>
        <v>0</v>
      </c>
      <c r="K479" s="33">
        <f>STOCK!M622</f>
        <v>0</v>
      </c>
      <c r="L479" s="33">
        <f>STOCK!N622</f>
        <v>0</v>
      </c>
      <c r="U479" s="33">
        <v>1</v>
      </c>
      <c r="V479" s="33">
        <f>STOCK!Q622</f>
        <v>0</v>
      </c>
      <c r="X479" s="33">
        <v>0</v>
      </c>
      <c r="Y479" s="33">
        <f t="shared" si="8"/>
        <v>0</v>
      </c>
      <c r="AG479" s="33">
        <f>STOCK!A622</f>
        <v>0</v>
      </c>
      <c r="AI479" s="33">
        <v>0</v>
      </c>
    </row>
    <row r="480" spans="1:35" x14ac:dyDescent="0.15">
      <c r="A480" s="33">
        <f>STOCK!C623</f>
        <v>0</v>
      </c>
      <c r="B480" s="33">
        <f>STOCK!D623</f>
        <v>0</v>
      </c>
      <c r="C480" s="33">
        <f>STOCK!E623</f>
        <v>0</v>
      </c>
      <c r="D480" s="33">
        <f>STOCK!F623</f>
        <v>0</v>
      </c>
      <c r="E480" s="33">
        <f>STOCK!G623</f>
        <v>0</v>
      </c>
      <c r="F480" s="33">
        <f>STOCK!H623</f>
        <v>0</v>
      </c>
      <c r="G480" s="33">
        <f>STOCK!I623</f>
        <v>0</v>
      </c>
      <c r="H480" s="33">
        <f>STOCK!J623</f>
        <v>0</v>
      </c>
      <c r="I480" s="33">
        <f>STOCK!K623</f>
        <v>0</v>
      </c>
      <c r="J480" s="33">
        <f>STOCK!L623</f>
        <v>0</v>
      </c>
      <c r="K480" s="33">
        <f>STOCK!M623</f>
        <v>0</v>
      </c>
      <c r="L480" s="33">
        <f>STOCK!N623</f>
        <v>0</v>
      </c>
      <c r="U480" s="33">
        <v>1</v>
      </c>
      <c r="V480" s="33">
        <f>STOCK!Q623</f>
        <v>0</v>
      </c>
      <c r="X480" s="33">
        <v>0</v>
      </c>
      <c r="Y480" s="33">
        <f t="shared" si="8"/>
        <v>0</v>
      </c>
      <c r="AG480" s="33">
        <f>STOCK!A623</f>
        <v>0</v>
      </c>
      <c r="AI480" s="33">
        <v>0</v>
      </c>
    </row>
    <row r="481" spans="1:35" x14ac:dyDescent="0.15">
      <c r="A481" s="33">
        <f>STOCK!C624</f>
        <v>0</v>
      </c>
      <c r="B481" s="33">
        <f>STOCK!D624</f>
        <v>0</v>
      </c>
      <c r="C481" s="33">
        <f>STOCK!E624</f>
        <v>0</v>
      </c>
      <c r="D481" s="33">
        <f>STOCK!F624</f>
        <v>0</v>
      </c>
      <c r="E481" s="33">
        <f>STOCK!G624</f>
        <v>0</v>
      </c>
      <c r="F481" s="33">
        <f>STOCK!H624</f>
        <v>0</v>
      </c>
      <c r="G481" s="33">
        <f>STOCK!I624</f>
        <v>0</v>
      </c>
      <c r="H481" s="33">
        <f>STOCK!J624</f>
        <v>0</v>
      </c>
      <c r="I481" s="33">
        <f>STOCK!K624</f>
        <v>0</v>
      </c>
      <c r="J481" s="33">
        <f>STOCK!L624</f>
        <v>0</v>
      </c>
      <c r="K481" s="33">
        <f>STOCK!M624</f>
        <v>0</v>
      </c>
      <c r="L481" s="33">
        <f>STOCK!N624</f>
        <v>0</v>
      </c>
      <c r="U481" s="33">
        <v>1</v>
      </c>
      <c r="V481" s="33">
        <f>STOCK!Q624</f>
        <v>0</v>
      </c>
      <c r="X481" s="33">
        <v>0</v>
      </c>
      <c r="Y481" s="33">
        <f t="shared" si="8"/>
        <v>0</v>
      </c>
      <c r="AG481" s="33">
        <f>STOCK!A624</f>
        <v>0</v>
      </c>
      <c r="AI481" s="33">
        <v>0</v>
      </c>
    </row>
    <row r="482" spans="1:35" x14ac:dyDescent="0.15">
      <c r="A482" s="33">
        <f>STOCK!C625</f>
        <v>0</v>
      </c>
      <c r="B482" s="33">
        <f>STOCK!D625</f>
        <v>0</v>
      </c>
      <c r="C482" s="33">
        <f>STOCK!E625</f>
        <v>0</v>
      </c>
      <c r="D482" s="33">
        <f>STOCK!F625</f>
        <v>0</v>
      </c>
      <c r="E482" s="33">
        <f>STOCK!G625</f>
        <v>0</v>
      </c>
      <c r="F482" s="33">
        <f>STOCK!H625</f>
        <v>0</v>
      </c>
      <c r="G482" s="33">
        <f>STOCK!I625</f>
        <v>0</v>
      </c>
      <c r="H482" s="33">
        <f>STOCK!J625</f>
        <v>0</v>
      </c>
      <c r="I482" s="33">
        <f>STOCK!K625</f>
        <v>0</v>
      </c>
      <c r="J482" s="33">
        <f>STOCK!L625</f>
        <v>0</v>
      </c>
      <c r="K482" s="33">
        <f>STOCK!M625</f>
        <v>0</v>
      </c>
      <c r="L482" s="33">
        <f>STOCK!N625</f>
        <v>0</v>
      </c>
      <c r="U482" s="33">
        <v>1</v>
      </c>
      <c r="V482" s="33">
        <f>STOCK!Q625</f>
        <v>0</v>
      </c>
      <c r="X482" s="33">
        <v>0</v>
      </c>
      <c r="Y482" s="33">
        <f t="shared" si="8"/>
        <v>0</v>
      </c>
      <c r="AG482" s="33">
        <f>STOCK!A625</f>
        <v>0</v>
      </c>
      <c r="AI482" s="33">
        <v>0</v>
      </c>
    </row>
    <row r="483" spans="1:35" x14ac:dyDescent="0.15">
      <c r="A483" s="33">
        <f>STOCK!C626</f>
        <v>0</v>
      </c>
      <c r="B483" s="33">
        <f>STOCK!D626</f>
        <v>0</v>
      </c>
      <c r="C483" s="33">
        <f>STOCK!E626</f>
        <v>0</v>
      </c>
      <c r="D483" s="33">
        <f>STOCK!F626</f>
        <v>0</v>
      </c>
      <c r="E483" s="33">
        <f>STOCK!G626</f>
        <v>0</v>
      </c>
      <c r="F483" s="33">
        <f>STOCK!H626</f>
        <v>0</v>
      </c>
      <c r="G483" s="33">
        <f>STOCK!I626</f>
        <v>0</v>
      </c>
      <c r="H483" s="33">
        <f>STOCK!J626</f>
        <v>0</v>
      </c>
      <c r="I483" s="33">
        <f>STOCK!K626</f>
        <v>0</v>
      </c>
      <c r="J483" s="33">
        <f>STOCK!L626</f>
        <v>0</v>
      </c>
      <c r="K483" s="33">
        <f>STOCK!M626</f>
        <v>0</v>
      </c>
      <c r="L483" s="33">
        <f>STOCK!N626</f>
        <v>0</v>
      </c>
      <c r="U483" s="33">
        <v>1</v>
      </c>
      <c r="V483" s="33">
        <f>STOCK!Q626</f>
        <v>0</v>
      </c>
      <c r="X483" s="33">
        <v>0</v>
      </c>
      <c r="Y483" s="33">
        <f t="shared" si="8"/>
        <v>0</v>
      </c>
      <c r="AG483" s="33">
        <f>STOCK!A626</f>
        <v>0</v>
      </c>
      <c r="AI483" s="33">
        <v>0</v>
      </c>
    </row>
    <row r="484" spans="1:35" x14ac:dyDescent="0.15">
      <c r="A484" s="33">
        <f>STOCK!C627</f>
        <v>0</v>
      </c>
      <c r="B484" s="33">
        <f>STOCK!D627</f>
        <v>0</v>
      </c>
      <c r="C484" s="33">
        <f>STOCK!E627</f>
        <v>0</v>
      </c>
      <c r="D484" s="33">
        <f>STOCK!F627</f>
        <v>0</v>
      </c>
      <c r="E484" s="33">
        <f>STOCK!G627</f>
        <v>0</v>
      </c>
      <c r="F484" s="33">
        <f>STOCK!H627</f>
        <v>0</v>
      </c>
      <c r="G484" s="33">
        <f>STOCK!I627</f>
        <v>0</v>
      </c>
      <c r="H484" s="33">
        <f>STOCK!J627</f>
        <v>0</v>
      </c>
      <c r="I484" s="33">
        <f>STOCK!K627</f>
        <v>0</v>
      </c>
      <c r="J484" s="33">
        <f>STOCK!L627</f>
        <v>0</v>
      </c>
      <c r="K484" s="33">
        <f>STOCK!M627</f>
        <v>0</v>
      </c>
      <c r="L484" s="33">
        <f>STOCK!N627</f>
        <v>0</v>
      </c>
      <c r="U484" s="33">
        <v>1</v>
      </c>
      <c r="V484" s="33">
        <f>STOCK!Q627</f>
        <v>0</v>
      </c>
      <c r="X484" s="33">
        <v>0</v>
      </c>
      <c r="Y484" s="33">
        <f t="shared" si="8"/>
        <v>0</v>
      </c>
      <c r="AG484" s="33">
        <f>STOCK!A627</f>
        <v>0</v>
      </c>
      <c r="AI484" s="33">
        <v>0</v>
      </c>
    </row>
    <row r="485" spans="1:35" x14ac:dyDescent="0.15">
      <c r="A485" s="33">
        <f>STOCK!C628</f>
        <v>0</v>
      </c>
      <c r="B485" s="33">
        <f>STOCK!D628</f>
        <v>0</v>
      </c>
      <c r="C485" s="33">
        <f>STOCK!E628</f>
        <v>0</v>
      </c>
      <c r="D485" s="33">
        <f>STOCK!F628</f>
        <v>0</v>
      </c>
      <c r="E485" s="33">
        <f>STOCK!G628</f>
        <v>0</v>
      </c>
      <c r="F485" s="33">
        <f>STOCK!H628</f>
        <v>0</v>
      </c>
      <c r="G485" s="33">
        <f>STOCK!I628</f>
        <v>0</v>
      </c>
      <c r="H485" s="33">
        <f>STOCK!J628</f>
        <v>0</v>
      </c>
      <c r="I485" s="33">
        <f>STOCK!K628</f>
        <v>0</v>
      </c>
      <c r="J485" s="33">
        <f>STOCK!L628</f>
        <v>0</v>
      </c>
      <c r="K485" s="33">
        <f>STOCK!M628</f>
        <v>0</v>
      </c>
      <c r="L485" s="33">
        <f>STOCK!N628</f>
        <v>0</v>
      </c>
      <c r="U485" s="33">
        <v>1</v>
      </c>
      <c r="V485" s="33">
        <f>STOCK!Q628</f>
        <v>0</v>
      </c>
      <c r="X485" s="33">
        <v>0</v>
      </c>
      <c r="Y485" s="33">
        <f t="shared" si="8"/>
        <v>0</v>
      </c>
      <c r="AG485" s="33">
        <f>STOCK!A628</f>
        <v>0</v>
      </c>
      <c r="AI485" s="33">
        <v>0</v>
      </c>
    </row>
    <row r="486" spans="1:35" x14ac:dyDescent="0.15">
      <c r="A486" s="33">
        <f>STOCK!C629</f>
        <v>0</v>
      </c>
      <c r="B486" s="33">
        <f>STOCK!D629</f>
        <v>0</v>
      </c>
      <c r="C486" s="33">
        <f>STOCK!E629</f>
        <v>0</v>
      </c>
      <c r="D486" s="33">
        <f>STOCK!F629</f>
        <v>0</v>
      </c>
      <c r="E486" s="33">
        <f>STOCK!G629</f>
        <v>0</v>
      </c>
      <c r="F486" s="33">
        <f>STOCK!H629</f>
        <v>0</v>
      </c>
      <c r="G486" s="33">
        <f>STOCK!I629</f>
        <v>0</v>
      </c>
      <c r="H486" s="33">
        <f>STOCK!J629</f>
        <v>0</v>
      </c>
      <c r="I486" s="33">
        <f>STOCK!K629</f>
        <v>0</v>
      </c>
      <c r="J486" s="33">
        <f>STOCK!L629</f>
        <v>0</v>
      </c>
      <c r="K486" s="33">
        <f>STOCK!M629</f>
        <v>0</v>
      </c>
      <c r="L486" s="33">
        <f>STOCK!N629</f>
        <v>0</v>
      </c>
      <c r="U486" s="33">
        <v>1</v>
      </c>
      <c r="V486" s="33">
        <f>STOCK!Q629</f>
        <v>0</v>
      </c>
      <c r="X486" s="33">
        <v>0</v>
      </c>
      <c r="Y486" s="33">
        <f t="shared" si="8"/>
        <v>0</v>
      </c>
      <c r="AG486" s="33">
        <f>STOCK!A629</f>
        <v>0</v>
      </c>
      <c r="AI486" s="33">
        <v>0</v>
      </c>
    </row>
    <row r="487" spans="1:35" x14ac:dyDescent="0.15">
      <c r="A487" s="33">
        <f>STOCK!C630</f>
        <v>0</v>
      </c>
      <c r="B487" s="33">
        <f>STOCK!D630</f>
        <v>0</v>
      </c>
      <c r="C487" s="33">
        <f>STOCK!E630</f>
        <v>0</v>
      </c>
      <c r="D487" s="33">
        <f>STOCK!F630</f>
        <v>0</v>
      </c>
      <c r="E487" s="33">
        <f>STOCK!G630</f>
        <v>0</v>
      </c>
      <c r="F487" s="33">
        <f>STOCK!H630</f>
        <v>0</v>
      </c>
      <c r="G487" s="33">
        <f>STOCK!I630</f>
        <v>0</v>
      </c>
      <c r="H487" s="33">
        <f>STOCK!J630</f>
        <v>0</v>
      </c>
      <c r="I487" s="33">
        <f>STOCK!K630</f>
        <v>0</v>
      </c>
      <c r="J487" s="33">
        <f>STOCK!L630</f>
        <v>0</v>
      </c>
      <c r="K487" s="33">
        <f>STOCK!M630</f>
        <v>0</v>
      </c>
      <c r="L487" s="33">
        <f>STOCK!N630</f>
        <v>0</v>
      </c>
      <c r="U487" s="33">
        <v>1</v>
      </c>
      <c r="V487" s="33">
        <f>STOCK!Q630</f>
        <v>0</v>
      </c>
      <c r="X487" s="33">
        <v>0</v>
      </c>
      <c r="Y487" s="33">
        <f t="shared" si="8"/>
        <v>0</v>
      </c>
      <c r="AG487" s="33">
        <f>STOCK!A630</f>
        <v>0</v>
      </c>
      <c r="AI487" s="33">
        <v>0</v>
      </c>
    </row>
    <row r="488" spans="1:35" x14ac:dyDescent="0.15">
      <c r="A488" s="33">
        <f>STOCK!C631</f>
        <v>0</v>
      </c>
      <c r="B488" s="33">
        <f>STOCK!D631</f>
        <v>0</v>
      </c>
      <c r="C488" s="33">
        <f>STOCK!E631</f>
        <v>0</v>
      </c>
      <c r="D488" s="33">
        <f>STOCK!F631</f>
        <v>0</v>
      </c>
      <c r="E488" s="33">
        <f>STOCK!G631</f>
        <v>0</v>
      </c>
      <c r="F488" s="33">
        <f>STOCK!H631</f>
        <v>0</v>
      </c>
      <c r="G488" s="33">
        <f>STOCK!I631</f>
        <v>0</v>
      </c>
      <c r="H488" s="33">
        <f>STOCK!J631</f>
        <v>0</v>
      </c>
      <c r="I488" s="33">
        <f>STOCK!K631</f>
        <v>0</v>
      </c>
      <c r="J488" s="33">
        <f>STOCK!L631</f>
        <v>0</v>
      </c>
      <c r="K488" s="33">
        <f>STOCK!M631</f>
        <v>0</v>
      </c>
      <c r="L488" s="33">
        <f>STOCK!N631</f>
        <v>0</v>
      </c>
      <c r="U488" s="33">
        <v>1</v>
      </c>
      <c r="V488" s="33">
        <f>STOCK!Q631</f>
        <v>0</v>
      </c>
      <c r="X488" s="33">
        <v>0</v>
      </c>
      <c r="Y488" s="33">
        <f t="shared" si="8"/>
        <v>0</v>
      </c>
      <c r="AG488" s="33">
        <f>STOCK!A631</f>
        <v>0</v>
      </c>
      <c r="AI488" s="33">
        <v>0</v>
      </c>
    </row>
    <row r="489" spans="1:35" x14ac:dyDescent="0.15">
      <c r="A489" s="33">
        <f>STOCK!C632</f>
        <v>0</v>
      </c>
      <c r="B489" s="33">
        <f>STOCK!D632</f>
        <v>0</v>
      </c>
      <c r="C489" s="33">
        <f>STOCK!E632</f>
        <v>0</v>
      </c>
      <c r="D489" s="33">
        <f>STOCK!F632</f>
        <v>0</v>
      </c>
      <c r="E489" s="33">
        <f>STOCK!G632</f>
        <v>0</v>
      </c>
      <c r="F489" s="33">
        <f>STOCK!H632</f>
        <v>0</v>
      </c>
      <c r="G489" s="33">
        <f>STOCK!I632</f>
        <v>0</v>
      </c>
      <c r="H489" s="33">
        <f>STOCK!J632</f>
        <v>0</v>
      </c>
      <c r="I489" s="33">
        <f>STOCK!K632</f>
        <v>0</v>
      </c>
      <c r="J489" s="33">
        <f>STOCK!L632</f>
        <v>0</v>
      </c>
      <c r="K489" s="33">
        <f>STOCK!M632</f>
        <v>0</v>
      </c>
      <c r="L489" s="33">
        <f>STOCK!N632</f>
        <v>0</v>
      </c>
      <c r="U489" s="33">
        <v>1</v>
      </c>
      <c r="V489" s="33">
        <f>STOCK!Q632</f>
        <v>0</v>
      </c>
      <c r="X489" s="33">
        <v>0</v>
      </c>
      <c r="Y489" s="33">
        <f t="shared" si="8"/>
        <v>0</v>
      </c>
      <c r="AG489" s="33">
        <f>STOCK!A632</f>
        <v>0</v>
      </c>
      <c r="AI489" s="33">
        <v>0</v>
      </c>
    </row>
    <row r="490" spans="1:35" x14ac:dyDescent="0.15">
      <c r="A490" s="33">
        <f>STOCK!C633</f>
        <v>0</v>
      </c>
      <c r="B490" s="33">
        <f>STOCK!D633</f>
        <v>0</v>
      </c>
      <c r="C490" s="33">
        <f>STOCK!E633</f>
        <v>0</v>
      </c>
      <c r="D490" s="33">
        <f>STOCK!F633</f>
        <v>0</v>
      </c>
      <c r="E490" s="33">
        <f>STOCK!G633</f>
        <v>0</v>
      </c>
      <c r="F490" s="33">
        <f>STOCK!H633</f>
        <v>0</v>
      </c>
      <c r="G490" s="33">
        <f>STOCK!I633</f>
        <v>0</v>
      </c>
      <c r="H490" s="33">
        <f>STOCK!J633</f>
        <v>0</v>
      </c>
      <c r="I490" s="33">
        <f>STOCK!K633</f>
        <v>0</v>
      </c>
      <c r="J490" s="33">
        <f>STOCK!L633</f>
        <v>0</v>
      </c>
      <c r="K490" s="33">
        <f>STOCK!M633</f>
        <v>0</v>
      </c>
      <c r="L490" s="33">
        <f>STOCK!N633</f>
        <v>0</v>
      </c>
      <c r="U490" s="33">
        <v>1</v>
      </c>
      <c r="V490" s="33">
        <f>STOCK!Q633</f>
        <v>0</v>
      </c>
      <c r="X490" s="33">
        <v>0</v>
      </c>
      <c r="Y490" s="33">
        <f t="shared" si="8"/>
        <v>0</v>
      </c>
      <c r="AG490" s="33">
        <f>STOCK!A633</f>
        <v>0</v>
      </c>
      <c r="AI490" s="33">
        <v>0</v>
      </c>
    </row>
    <row r="491" spans="1:35" x14ac:dyDescent="0.15">
      <c r="A491" s="33">
        <f>STOCK!C634</f>
        <v>0</v>
      </c>
      <c r="B491" s="33">
        <f>STOCK!D634</f>
        <v>0</v>
      </c>
      <c r="C491" s="33">
        <f>STOCK!E634</f>
        <v>0</v>
      </c>
      <c r="D491" s="33">
        <f>STOCK!F634</f>
        <v>0</v>
      </c>
      <c r="E491" s="33">
        <f>STOCK!G634</f>
        <v>0</v>
      </c>
      <c r="F491" s="33">
        <f>STOCK!H634</f>
        <v>0</v>
      </c>
      <c r="G491" s="33">
        <f>STOCK!I634</f>
        <v>0</v>
      </c>
      <c r="H491" s="33">
        <f>STOCK!J634</f>
        <v>0</v>
      </c>
      <c r="I491" s="33">
        <f>STOCK!K634</f>
        <v>0</v>
      </c>
      <c r="J491" s="33">
        <f>STOCK!L634</f>
        <v>0</v>
      </c>
      <c r="K491" s="33">
        <f>STOCK!M634</f>
        <v>0</v>
      </c>
      <c r="L491" s="33">
        <f>STOCK!N634</f>
        <v>0</v>
      </c>
      <c r="U491" s="33">
        <v>1</v>
      </c>
      <c r="V491" s="33">
        <f>STOCK!Q634</f>
        <v>0</v>
      </c>
      <c r="X491" s="33">
        <v>0</v>
      </c>
      <c r="Y491" s="33">
        <f t="shared" si="8"/>
        <v>0</v>
      </c>
      <c r="AG491" s="33">
        <f>STOCK!A634</f>
        <v>0</v>
      </c>
      <c r="AI491" s="33">
        <v>0</v>
      </c>
    </row>
    <row r="492" spans="1:35" x14ac:dyDescent="0.15">
      <c r="A492" s="33">
        <f>STOCK!C635</f>
        <v>0</v>
      </c>
      <c r="B492" s="33">
        <f>STOCK!D635</f>
        <v>0</v>
      </c>
      <c r="C492" s="33">
        <f>STOCK!E635</f>
        <v>0</v>
      </c>
      <c r="D492" s="33">
        <f>STOCK!F635</f>
        <v>0</v>
      </c>
      <c r="E492" s="33">
        <f>STOCK!G635</f>
        <v>0</v>
      </c>
      <c r="F492" s="33">
        <f>STOCK!H635</f>
        <v>0</v>
      </c>
      <c r="G492" s="33">
        <f>STOCK!I635</f>
        <v>0</v>
      </c>
      <c r="H492" s="33">
        <f>STOCK!J635</f>
        <v>0</v>
      </c>
      <c r="I492" s="33">
        <f>STOCK!K635</f>
        <v>0</v>
      </c>
      <c r="J492" s="33">
        <f>STOCK!L635</f>
        <v>0</v>
      </c>
      <c r="K492" s="33">
        <f>STOCK!M635</f>
        <v>0</v>
      </c>
      <c r="L492" s="33">
        <f>STOCK!N635</f>
        <v>0</v>
      </c>
      <c r="U492" s="33">
        <v>1</v>
      </c>
      <c r="V492" s="33">
        <f>STOCK!Q635</f>
        <v>0</v>
      </c>
      <c r="X492" s="33">
        <v>0</v>
      </c>
      <c r="Y492" s="33">
        <f t="shared" si="8"/>
        <v>0</v>
      </c>
      <c r="AG492" s="33">
        <f>STOCK!A635</f>
        <v>0</v>
      </c>
      <c r="AI492" s="33">
        <v>0</v>
      </c>
    </row>
    <row r="493" spans="1:35" x14ac:dyDescent="0.15">
      <c r="A493" s="33">
        <f>STOCK!C636</f>
        <v>0</v>
      </c>
      <c r="B493" s="33">
        <f>STOCK!D636</f>
        <v>0</v>
      </c>
      <c r="C493" s="33">
        <f>STOCK!E636</f>
        <v>0</v>
      </c>
      <c r="D493" s="33">
        <f>STOCK!F636</f>
        <v>0</v>
      </c>
      <c r="E493" s="33">
        <f>STOCK!G636</f>
        <v>0</v>
      </c>
      <c r="F493" s="33">
        <f>STOCK!H636</f>
        <v>0</v>
      </c>
      <c r="G493" s="33">
        <f>STOCK!I636</f>
        <v>0</v>
      </c>
      <c r="H493" s="33">
        <f>STOCK!J636</f>
        <v>0</v>
      </c>
      <c r="I493" s="33">
        <f>STOCK!K636</f>
        <v>0</v>
      </c>
      <c r="J493" s="33">
        <f>STOCK!L636</f>
        <v>0</v>
      </c>
      <c r="K493" s="33">
        <f>STOCK!M636</f>
        <v>0</v>
      </c>
      <c r="L493" s="33">
        <f>STOCK!N636</f>
        <v>0</v>
      </c>
      <c r="U493" s="33">
        <v>1</v>
      </c>
      <c r="V493" s="33">
        <f>STOCK!Q636</f>
        <v>0</v>
      </c>
      <c r="X493" s="33">
        <v>0</v>
      </c>
      <c r="Y493" s="33">
        <f t="shared" si="8"/>
        <v>0</v>
      </c>
      <c r="AG493" s="33">
        <f>STOCK!A636</f>
        <v>0</v>
      </c>
      <c r="AI493" s="33">
        <v>0</v>
      </c>
    </row>
    <row r="494" spans="1:35" x14ac:dyDescent="0.15">
      <c r="A494" s="33">
        <f>STOCK!C637</f>
        <v>0</v>
      </c>
      <c r="B494" s="33">
        <f>STOCK!D637</f>
        <v>0</v>
      </c>
      <c r="C494" s="33">
        <f>STOCK!E637</f>
        <v>0</v>
      </c>
      <c r="D494" s="33">
        <f>STOCK!F637</f>
        <v>0</v>
      </c>
      <c r="E494" s="33">
        <f>STOCK!G637</f>
        <v>0</v>
      </c>
      <c r="F494" s="33">
        <f>STOCK!H637</f>
        <v>0</v>
      </c>
      <c r="G494" s="33">
        <f>STOCK!I637</f>
        <v>0</v>
      </c>
      <c r="H494" s="33">
        <f>STOCK!J637</f>
        <v>0</v>
      </c>
      <c r="I494" s="33">
        <f>STOCK!K637</f>
        <v>0</v>
      </c>
      <c r="J494" s="33">
        <f>STOCK!L637</f>
        <v>0</v>
      </c>
      <c r="K494" s="33">
        <f>STOCK!M637</f>
        <v>0</v>
      </c>
      <c r="L494" s="33">
        <f>STOCK!N637</f>
        <v>0</v>
      </c>
      <c r="U494" s="33">
        <v>1</v>
      </c>
      <c r="V494" s="33">
        <f>STOCK!Q637</f>
        <v>0</v>
      </c>
      <c r="X494" s="33">
        <v>0</v>
      </c>
      <c r="Y494" s="33">
        <f t="shared" si="8"/>
        <v>0</v>
      </c>
      <c r="AG494" s="33">
        <f>STOCK!A637</f>
        <v>0</v>
      </c>
      <c r="AI494" s="33">
        <v>0</v>
      </c>
    </row>
    <row r="495" spans="1:35" x14ac:dyDescent="0.15">
      <c r="A495" s="33">
        <f>STOCK!C638</f>
        <v>0</v>
      </c>
      <c r="B495" s="33">
        <f>STOCK!D638</f>
        <v>0</v>
      </c>
      <c r="C495" s="33">
        <f>STOCK!E638</f>
        <v>0</v>
      </c>
      <c r="D495" s="33">
        <f>STOCK!F638</f>
        <v>0</v>
      </c>
      <c r="E495" s="33">
        <f>STOCK!G638</f>
        <v>0</v>
      </c>
      <c r="F495" s="33">
        <f>STOCK!H638</f>
        <v>0</v>
      </c>
      <c r="G495" s="33">
        <f>STOCK!I638</f>
        <v>0</v>
      </c>
      <c r="H495" s="33">
        <f>STOCK!J638</f>
        <v>0</v>
      </c>
      <c r="I495" s="33">
        <f>STOCK!K638</f>
        <v>0</v>
      </c>
      <c r="J495" s="33">
        <f>STOCK!L638</f>
        <v>0</v>
      </c>
      <c r="K495" s="33">
        <f>STOCK!M638</f>
        <v>0</v>
      </c>
      <c r="L495" s="33">
        <f>STOCK!N638</f>
        <v>0</v>
      </c>
      <c r="U495" s="33">
        <v>1</v>
      </c>
      <c r="V495" s="33">
        <f>STOCK!Q638</f>
        <v>0</v>
      </c>
      <c r="X495" s="33">
        <v>0</v>
      </c>
      <c r="Y495" s="33">
        <f t="shared" si="8"/>
        <v>0</v>
      </c>
      <c r="AG495" s="33">
        <f>STOCK!A638</f>
        <v>0</v>
      </c>
      <c r="AI495" s="33">
        <v>0</v>
      </c>
    </row>
    <row r="496" spans="1:35" x14ac:dyDescent="0.15">
      <c r="A496" s="33">
        <f>STOCK!C639</f>
        <v>0</v>
      </c>
      <c r="B496" s="33">
        <f>STOCK!D639</f>
        <v>0</v>
      </c>
      <c r="C496" s="33">
        <f>STOCK!E639</f>
        <v>0</v>
      </c>
      <c r="D496" s="33">
        <f>STOCK!F639</f>
        <v>0</v>
      </c>
      <c r="E496" s="33">
        <f>STOCK!G639</f>
        <v>0</v>
      </c>
      <c r="F496" s="33">
        <f>STOCK!H639</f>
        <v>0</v>
      </c>
      <c r="G496" s="33">
        <f>STOCK!I639</f>
        <v>0</v>
      </c>
      <c r="H496" s="33">
        <f>STOCK!J639</f>
        <v>0</v>
      </c>
      <c r="I496" s="33">
        <f>STOCK!K639</f>
        <v>0</v>
      </c>
      <c r="J496" s="33">
        <f>STOCK!L639</f>
        <v>0</v>
      </c>
      <c r="K496" s="33">
        <f>STOCK!M639</f>
        <v>0</v>
      </c>
      <c r="L496" s="33">
        <f>STOCK!N639</f>
        <v>0</v>
      </c>
      <c r="U496" s="33">
        <v>1</v>
      </c>
      <c r="V496" s="33">
        <f>STOCK!Q639</f>
        <v>0</v>
      </c>
      <c r="X496" s="33">
        <v>0</v>
      </c>
      <c r="Y496" s="33">
        <f t="shared" si="8"/>
        <v>0</v>
      </c>
      <c r="AG496" s="33">
        <f>STOCK!A639</f>
        <v>0</v>
      </c>
      <c r="AI496" s="33">
        <v>0</v>
      </c>
    </row>
    <row r="497" spans="1:35" x14ac:dyDescent="0.15">
      <c r="A497" s="33">
        <f>STOCK!C640</f>
        <v>0</v>
      </c>
      <c r="B497" s="33">
        <f>STOCK!D640</f>
        <v>0</v>
      </c>
      <c r="C497" s="33">
        <f>STOCK!E640</f>
        <v>0</v>
      </c>
      <c r="D497" s="33">
        <f>STOCK!F640</f>
        <v>0</v>
      </c>
      <c r="E497" s="33">
        <f>STOCK!G640</f>
        <v>0</v>
      </c>
      <c r="F497" s="33">
        <f>STOCK!H640</f>
        <v>0</v>
      </c>
      <c r="G497" s="33">
        <f>STOCK!I640</f>
        <v>0</v>
      </c>
      <c r="H497" s="33">
        <f>STOCK!J640</f>
        <v>0</v>
      </c>
      <c r="I497" s="33">
        <f>STOCK!K640</f>
        <v>0</v>
      </c>
      <c r="J497" s="33">
        <f>STOCK!L640</f>
        <v>0</v>
      </c>
      <c r="K497" s="33">
        <f>STOCK!M640</f>
        <v>0</v>
      </c>
      <c r="L497" s="33">
        <f>STOCK!N640</f>
        <v>0</v>
      </c>
      <c r="U497" s="33">
        <v>1</v>
      </c>
      <c r="V497" s="33">
        <f>STOCK!Q640</f>
        <v>0</v>
      </c>
      <c r="X497" s="33">
        <v>0</v>
      </c>
      <c r="Y497" s="33">
        <f t="shared" si="8"/>
        <v>0</v>
      </c>
      <c r="AG497" s="33">
        <f>STOCK!A640</f>
        <v>0</v>
      </c>
      <c r="AI497" s="33">
        <v>0</v>
      </c>
    </row>
    <row r="498" spans="1:35" x14ac:dyDescent="0.15">
      <c r="A498" s="33">
        <f>STOCK!C641</f>
        <v>0</v>
      </c>
      <c r="B498" s="33">
        <f>STOCK!D641</f>
        <v>0</v>
      </c>
      <c r="C498" s="33">
        <f>STOCK!E641</f>
        <v>0</v>
      </c>
      <c r="D498" s="33">
        <f>STOCK!F641</f>
        <v>0</v>
      </c>
      <c r="E498" s="33">
        <f>STOCK!G641</f>
        <v>0</v>
      </c>
      <c r="F498" s="33">
        <f>STOCK!H641</f>
        <v>0</v>
      </c>
      <c r="G498" s="33">
        <f>STOCK!I641</f>
        <v>0</v>
      </c>
      <c r="H498" s="33">
        <f>STOCK!J641</f>
        <v>0</v>
      </c>
      <c r="I498" s="33">
        <f>STOCK!K641</f>
        <v>0</v>
      </c>
      <c r="J498" s="33">
        <f>STOCK!L641</f>
        <v>0</v>
      </c>
      <c r="K498" s="33">
        <f>STOCK!M641</f>
        <v>0</v>
      </c>
      <c r="L498" s="33">
        <f>STOCK!N641</f>
        <v>0</v>
      </c>
      <c r="U498" s="33">
        <v>1</v>
      </c>
      <c r="V498" s="33">
        <f>STOCK!Q641</f>
        <v>0</v>
      </c>
      <c r="X498" s="33">
        <v>0</v>
      </c>
      <c r="Y498" s="33">
        <f t="shared" si="8"/>
        <v>0</v>
      </c>
      <c r="AG498" s="33">
        <f>STOCK!A641</f>
        <v>0</v>
      </c>
      <c r="AI498" s="33">
        <v>0</v>
      </c>
    </row>
    <row r="499" spans="1:35" x14ac:dyDescent="0.15">
      <c r="A499" s="33">
        <f>STOCK!C642</f>
        <v>0</v>
      </c>
      <c r="B499" s="33">
        <f>STOCK!D642</f>
        <v>0</v>
      </c>
      <c r="C499" s="33">
        <f>STOCK!E642</f>
        <v>0</v>
      </c>
      <c r="D499" s="33">
        <f>STOCK!F642</f>
        <v>0</v>
      </c>
      <c r="E499" s="33">
        <f>STOCK!G642</f>
        <v>0</v>
      </c>
      <c r="F499" s="33">
        <f>STOCK!H642</f>
        <v>0</v>
      </c>
      <c r="G499" s="33">
        <f>STOCK!I642</f>
        <v>0</v>
      </c>
      <c r="H499" s="33">
        <f>STOCK!J642</f>
        <v>0</v>
      </c>
      <c r="I499" s="33">
        <f>STOCK!K642</f>
        <v>0</v>
      </c>
      <c r="J499" s="33">
        <f>STOCK!L642</f>
        <v>0</v>
      </c>
      <c r="K499" s="33">
        <f>STOCK!M642</f>
        <v>0</v>
      </c>
      <c r="L499" s="33">
        <f>STOCK!N642</f>
        <v>0</v>
      </c>
      <c r="U499" s="33">
        <v>1</v>
      </c>
      <c r="V499" s="33">
        <f>STOCK!Q642</f>
        <v>0</v>
      </c>
      <c r="X499" s="33">
        <v>0</v>
      </c>
      <c r="Y499" s="33">
        <f t="shared" si="8"/>
        <v>0</v>
      </c>
      <c r="AG499" s="33">
        <f>STOCK!A642</f>
        <v>0</v>
      </c>
      <c r="AI499" s="33">
        <v>0</v>
      </c>
    </row>
    <row r="500" spans="1:35" x14ac:dyDescent="0.15">
      <c r="A500" s="33">
        <f>STOCK!C643</f>
        <v>0</v>
      </c>
      <c r="B500" s="33">
        <f>STOCK!D643</f>
        <v>0</v>
      </c>
      <c r="C500" s="33">
        <f>STOCK!E643</f>
        <v>0</v>
      </c>
      <c r="D500" s="33">
        <f>STOCK!F643</f>
        <v>0</v>
      </c>
      <c r="E500" s="33">
        <f>STOCK!G643</f>
        <v>0</v>
      </c>
      <c r="F500" s="33">
        <f>STOCK!H643</f>
        <v>0</v>
      </c>
      <c r="G500" s="33">
        <f>STOCK!I643</f>
        <v>0</v>
      </c>
      <c r="H500" s="33">
        <f>STOCK!J643</f>
        <v>0</v>
      </c>
      <c r="I500" s="33">
        <f>STOCK!K643</f>
        <v>0</v>
      </c>
      <c r="J500" s="33">
        <f>STOCK!L643</f>
        <v>0</v>
      </c>
      <c r="K500" s="33">
        <f>STOCK!M643</f>
        <v>0</v>
      </c>
      <c r="L500" s="33">
        <f>STOCK!N643</f>
        <v>0</v>
      </c>
      <c r="U500" s="33">
        <v>1</v>
      </c>
      <c r="V500" s="33">
        <f>STOCK!Q643</f>
        <v>0</v>
      </c>
      <c r="X500" s="33">
        <v>0</v>
      </c>
      <c r="Y500" s="33">
        <f t="shared" si="8"/>
        <v>0</v>
      </c>
      <c r="AG500" s="33">
        <f>STOCK!A643</f>
        <v>0</v>
      </c>
      <c r="AI500" s="33">
        <v>0</v>
      </c>
    </row>
    <row r="501" spans="1:35" x14ac:dyDescent="0.15">
      <c r="A501" s="33">
        <f>STOCK!C644</f>
        <v>0</v>
      </c>
      <c r="B501" s="33">
        <f>STOCK!D644</f>
        <v>0</v>
      </c>
      <c r="C501" s="33">
        <f>STOCK!E644</f>
        <v>0</v>
      </c>
      <c r="D501" s="33">
        <f>STOCK!F644</f>
        <v>0</v>
      </c>
      <c r="E501" s="33">
        <f>STOCK!G644</f>
        <v>0</v>
      </c>
      <c r="F501" s="33">
        <f>STOCK!H644</f>
        <v>0</v>
      </c>
      <c r="G501" s="33">
        <f>STOCK!I644</f>
        <v>0</v>
      </c>
      <c r="H501" s="33">
        <f>STOCK!J644</f>
        <v>0</v>
      </c>
      <c r="I501" s="33">
        <f>STOCK!K644</f>
        <v>0</v>
      </c>
      <c r="J501" s="33">
        <f>STOCK!L644</f>
        <v>0</v>
      </c>
      <c r="K501" s="33">
        <f>STOCK!M644</f>
        <v>0</v>
      </c>
      <c r="L501" s="33">
        <f>STOCK!N644</f>
        <v>0</v>
      </c>
      <c r="U501" s="33">
        <v>1</v>
      </c>
      <c r="V501" s="33">
        <f>STOCK!Q644</f>
        <v>0</v>
      </c>
      <c r="X501" s="33">
        <v>0</v>
      </c>
      <c r="Y501" s="33">
        <f t="shared" si="8"/>
        <v>0</v>
      </c>
      <c r="AG501" s="33">
        <f>STOCK!A644</f>
        <v>0</v>
      </c>
      <c r="AI501" s="33">
        <v>0</v>
      </c>
    </row>
    <row r="502" spans="1:35" x14ac:dyDescent="0.15">
      <c r="A502" s="33">
        <f>STOCK!C645</f>
        <v>0</v>
      </c>
      <c r="B502" s="33">
        <f>STOCK!D645</f>
        <v>0</v>
      </c>
      <c r="C502" s="33">
        <f>STOCK!E645</f>
        <v>0</v>
      </c>
      <c r="D502" s="33">
        <f>STOCK!F645</f>
        <v>0</v>
      </c>
      <c r="E502" s="33">
        <f>STOCK!G645</f>
        <v>0</v>
      </c>
      <c r="F502" s="33">
        <f>STOCK!H645</f>
        <v>0</v>
      </c>
      <c r="G502" s="33">
        <f>STOCK!I645</f>
        <v>0</v>
      </c>
      <c r="H502" s="33">
        <f>STOCK!J645</f>
        <v>0</v>
      </c>
      <c r="I502" s="33">
        <f>STOCK!K645</f>
        <v>0</v>
      </c>
      <c r="J502" s="33">
        <f>STOCK!L645</f>
        <v>0</v>
      </c>
      <c r="K502" s="33">
        <f>STOCK!M645</f>
        <v>0</v>
      </c>
      <c r="L502" s="33">
        <f>STOCK!N645</f>
        <v>0</v>
      </c>
      <c r="U502" s="33">
        <v>1</v>
      </c>
      <c r="V502" s="33">
        <f>STOCK!Q645</f>
        <v>0</v>
      </c>
      <c r="X502" s="33">
        <v>0</v>
      </c>
      <c r="Y502" s="33">
        <f t="shared" si="8"/>
        <v>0</v>
      </c>
      <c r="AG502" s="33">
        <f>STOCK!A645</f>
        <v>0</v>
      </c>
      <c r="AI502" s="33">
        <v>0</v>
      </c>
    </row>
    <row r="503" spans="1:35" x14ac:dyDescent="0.15">
      <c r="A503" s="33">
        <f>STOCK!C646</f>
        <v>0</v>
      </c>
      <c r="B503" s="33">
        <f>STOCK!D646</f>
        <v>0</v>
      </c>
      <c r="C503" s="33">
        <f>STOCK!E646</f>
        <v>0</v>
      </c>
      <c r="D503" s="33">
        <f>STOCK!F646</f>
        <v>0</v>
      </c>
      <c r="E503" s="33">
        <f>STOCK!G646</f>
        <v>0</v>
      </c>
      <c r="F503" s="33">
        <f>STOCK!H646</f>
        <v>0</v>
      </c>
      <c r="G503" s="33">
        <f>STOCK!I646</f>
        <v>0</v>
      </c>
      <c r="H503" s="33">
        <f>STOCK!J646</f>
        <v>0</v>
      </c>
      <c r="I503" s="33">
        <f>STOCK!K646</f>
        <v>0</v>
      </c>
      <c r="J503" s="33">
        <f>STOCK!L646</f>
        <v>0</v>
      </c>
      <c r="K503" s="33">
        <f>STOCK!M646</f>
        <v>0</v>
      </c>
      <c r="L503" s="33">
        <f>STOCK!N646</f>
        <v>0</v>
      </c>
      <c r="U503" s="33">
        <v>1</v>
      </c>
      <c r="V503" s="33">
        <f>STOCK!Q646</f>
        <v>0</v>
      </c>
      <c r="X503" s="33">
        <v>0</v>
      </c>
      <c r="Y503" s="33">
        <f t="shared" si="8"/>
        <v>0</v>
      </c>
      <c r="AG503" s="33">
        <f>STOCK!A646</f>
        <v>0</v>
      </c>
      <c r="AI503" s="33">
        <v>0</v>
      </c>
    </row>
    <row r="504" spans="1:35" x14ac:dyDescent="0.15">
      <c r="A504" s="33">
        <f>STOCK!C647</f>
        <v>0</v>
      </c>
      <c r="B504" s="33">
        <f>STOCK!D647</f>
        <v>0</v>
      </c>
      <c r="C504" s="33">
        <f>STOCK!E647</f>
        <v>0</v>
      </c>
      <c r="D504" s="33">
        <f>STOCK!F647</f>
        <v>0</v>
      </c>
      <c r="E504" s="33">
        <f>STOCK!G647</f>
        <v>0</v>
      </c>
      <c r="F504" s="33">
        <f>STOCK!H647</f>
        <v>0</v>
      </c>
      <c r="G504" s="33">
        <f>STOCK!I647</f>
        <v>0</v>
      </c>
      <c r="H504" s="33">
        <f>STOCK!J647</f>
        <v>0</v>
      </c>
      <c r="I504" s="33">
        <f>STOCK!K647</f>
        <v>0</v>
      </c>
      <c r="J504" s="33">
        <f>STOCK!L647</f>
        <v>0</v>
      </c>
      <c r="K504" s="33">
        <f>STOCK!M647</f>
        <v>0</v>
      </c>
      <c r="L504" s="33">
        <f>STOCK!N647</f>
        <v>0</v>
      </c>
      <c r="U504" s="33">
        <v>1</v>
      </c>
      <c r="V504" s="33">
        <f>STOCK!Q647</f>
        <v>0</v>
      </c>
      <c r="X504" s="33">
        <v>0</v>
      </c>
      <c r="Y504" s="33">
        <f t="shared" si="8"/>
        <v>0</v>
      </c>
      <c r="AG504" s="33">
        <f>STOCK!A647</f>
        <v>0</v>
      </c>
      <c r="AI504" s="33">
        <v>0</v>
      </c>
    </row>
    <row r="505" spans="1:35" x14ac:dyDescent="0.15">
      <c r="A505" s="33">
        <f>STOCK!C648</f>
        <v>0</v>
      </c>
      <c r="B505" s="33">
        <f>STOCK!D648</f>
        <v>0</v>
      </c>
      <c r="C505" s="33">
        <f>STOCK!E648</f>
        <v>0</v>
      </c>
      <c r="D505" s="33">
        <f>STOCK!F648</f>
        <v>0</v>
      </c>
      <c r="E505" s="33">
        <f>STOCK!G648</f>
        <v>0</v>
      </c>
      <c r="F505" s="33">
        <f>STOCK!H648</f>
        <v>0</v>
      </c>
      <c r="G505" s="33">
        <f>STOCK!I648</f>
        <v>0</v>
      </c>
      <c r="H505" s="33">
        <f>STOCK!J648</f>
        <v>0</v>
      </c>
      <c r="I505" s="33">
        <f>STOCK!K648</f>
        <v>0</v>
      </c>
      <c r="J505" s="33">
        <f>STOCK!L648</f>
        <v>0</v>
      </c>
      <c r="K505" s="33">
        <f>STOCK!M648</f>
        <v>0</v>
      </c>
      <c r="L505" s="33">
        <f>STOCK!N648</f>
        <v>0</v>
      </c>
      <c r="U505" s="33">
        <v>1</v>
      </c>
      <c r="V505" s="33">
        <f>STOCK!Q648</f>
        <v>0</v>
      </c>
      <c r="X505" s="33">
        <v>0</v>
      </c>
      <c r="Y505" s="33">
        <f t="shared" si="8"/>
        <v>0</v>
      </c>
      <c r="AG505" s="33">
        <f>STOCK!A648</f>
        <v>0</v>
      </c>
      <c r="AI505" s="33">
        <v>0</v>
      </c>
    </row>
    <row r="506" spans="1:35" x14ac:dyDescent="0.15">
      <c r="A506" s="33">
        <f>STOCK!C649</f>
        <v>0</v>
      </c>
      <c r="B506" s="33">
        <f>STOCK!D649</f>
        <v>0</v>
      </c>
      <c r="C506" s="33">
        <f>STOCK!E649</f>
        <v>0</v>
      </c>
      <c r="D506" s="33">
        <f>STOCK!F649</f>
        <v>0</v>
      </c>
      <c r="E506" s="33">
        <f>STOCK!G649</f>
        <v>0</v>
      </c>
      <c r="F506" s="33">
        <f>STOCK!H649</f>
        <v>0</v>
      </c>
      <c r="G506" s="33">
        <f>STOCK!I649</f>
        <v>0</v>
      </c>
      <c r="H506" s="33">
        <f>STOCK!J649</f>
        <v>0</v>
      </c>
      <c r="I506" s="33">
        <f>STOCK!K649</f>
        <v>0</v>
      </c>
      <c r="J506" s="33">
        <f>STOCK!L649</f>
        <v>0</v>
      </c>
      <c r="K506" s="33">
        <f>STOCK!M649</f>
        <v>0</v>
      </c>
      <c r="L506" s="33">
        <f>STOCK!N649</f>
        <v>0</v>
      </c>
      <c r="U506" s="33">
        <v>1</v>
      </c>
      <c r="V506" s="33">
        <f>STOCK!Q649</f>
        <v>0</v>
      </c>
      <c r="X506" s="33">
        <v>0</v>
      </c>
      <c r="Y506" s="33">
        <f t="shared" si="8"/>
        <v>0</v>
      </c>
      <c r="AG506" s="33">
        <f>STOCK!A649</f>
        <v>0</v>
      </c>
      <c r="AI506" s="33">
        <v>0</v>
      </c>
    </row>
    <row r="507" spans="1:35" x14ac:dyDescent="0.15">
      <c r="A507" s="33">
        <f>STOCK!C650</f>
        <v>0</v>
      </c>
      <c r="B507" s="33">
        <f>STOCK!D650</f>
        <v>0</v>
      </c>
      <c r="C507" s="33">
        <f>STOCK!E650</f>
        <v>0</v>
      </c>
      <c r="D507" s="33">
        <f>STOCK!F650</f>
        <v>0</v>
      </c>
      <c r="E507" s="33">
        <f>STOCK!G650</f>
        <v>0</v>
      </c>
      <c r="F507" s="33">
        <f>STOCK!H650</f>
        <v>0</v>
      </c>
      <c r="G507" s="33">
        <f>STOCK!I650</f>
        <v>0</v>
      </c>
      <c r="H507" s="33">
        <f>STOCK!J650</f>
        <v>0</v>
      </c>
      <c r="I507" s="33">
        <f>STOCK!K650</f>
        <v>0</v>
      </c>
      <c r="J507" s="33">
        <f>STOCK!L650</f>
        <v>0</v>
      </c>
      <c r="K507" s="33">
        <f>STOCK!M650</f>
        <v>0</v>
      </c>
      <c r="L507" s="33">
        <f>STOCK!N650</f>
        <v>0</v>
      </c>
      <c r="U507" s="33">
        <v>1</v>
      </c>
      <c r="V507" s="33">
        <f>STOCK!Q650</f>
        <v>0</v>
      </c>
      <c r="X507" s="33">
        <v>0</v>
      </c>
      <c r="Y507" s="33">
        <f t="shared" si="8"/>
        <v>0</v>
      </c>
      <c r="AG507" s="33">
        <f>STOCK!A650</f>
        <v>0</v>
      </c>
      <c r="AI507" s="33">
        <v>0</v>
      </c>
    </row>
    <row r="508" spans="1:35" x14ac:dyDescent="0.15">
      <c r="A508" s="33">
        <f>STOCK!C651</f>
        <v>0</v>
      </c>
      <c r="B508" s="33">
        <f>STOCK!D651</f>
        <v>0</v>
      </c>
      <c r="C508" s="33">
        <f>STOCK!E651</f>
        <v>0</v>
      </c>
      <c r="D508" s="33">
        <f>STOCK!F651</f>
        <v>0</v>
      </c>
      <c r="E508" s="33">
        <f>STOCK!G651</f>
        <v>0</v>
      </c>
      <c r="F508" s="33">
        <f>STOCK!H651</f>
        <v>0</v>
      </c>
      <c r="G508" s="33">
        <f>STOCK!I651</f>
        <v>0</v>
      </c>
      <c r="H508" s="33">
        <f>STOCK!J651</f>
        <v>0</v>
      </c>
      <c r="I508" s="33">
        <f>STOCK!K651</f>
        <v>0</v>
      </c>
      <c r="J508" s="33">
        <f>STOCK!L651</f>
        <v>0</v>
      </c>
      <c r="K508" s="33">
        <f>STOCK!M651</f>
        <v>0</v>
      </c>
      <c r="L508" s="33">
        <f>STOCK!N651</f>
        <v>0</v>
      </c>
      <c r="U508" s="33">
        <v>1</v>
      </c>
      <c r="V508" s="33">
        <f>STOCK!Q651</f>
        <v>0</v>
      </c>
      <c r="X508" s="33">
        <v>0</v>
      </c>
      <c r="Y508" s="33">
        <f t="shared" si="8"/>
        <v>0</v>
      </c>
      <c r="AG508" s="33">
        <f>STOCK!A651</f>
        <v>0</v>
      </c>
      <c r="AI508" s="33">
        <v>0</v>
      </c>
    </row>
    <row r="509" spans="1:35" x14ac:dyDescent="0.15">
      <c r="A509" s="33">
        <f>STOCK!C652</f>
        <v>0</v>
      </c>
      <c r="B509" s="33">
        <f>STOCK!D652</f>
        <v>0</v>
      </c>
      <c r="C509" s="33">
        <f>STOCK!E652</f>
        <v>0</v>
      </c>
      <c r="D509" s="33">
        <f>STOCK!F652</f>
        <v>0</v>
      </c>
      <c r="E509" s="33">
        <f>STOCK!G652</f>
        <v>0</v>
      </c>
      <c r="F509" s="33">
        <f>STOCK!H652</f>
        <v>0</v>
      </c>
      <c r="G509" s="33">
        <f>STOCK!I652</f>
        <v>0</v>
      </c>
      <c r="H509" s="33">
        <f>STOCK!J652</f>
        <v>0</v>
      </c>
      <c r="I509" s="33">
        <f>STOCK!K652</f>
        <v>0</v>
      </c>
      <c r="J509" s="33">
        <f>STOCK!L652</f>
        <v>0</v>
      </c>
      <c r="K509" s="33">
        <f>STOCK!M652</f>
        <v>0</v>
      </c>
      <c r="L509" s="33">
        <f>STOCK!N652</f>
        <v>0</v>
      </c>
      <c r="U509" s="33">
        <v>1</v>
      </c>
      <c r="V509" s="33">
        <f>STOCK!Q652</f>
        <v>0</v>
      </c>
      <c r="X509" s="33">
        <v>0</v>
      </c>
      <c r="Y509" s="33">
        <f t="shared" si="8"/>
        <v>0</v>
      </c>
      <c r="AG509" s="33">
        <f>STOCK!A652</f>
        <v>0</v>
      </c>
      <c r="AI509" s="33">
        <v>0</v>
      </c>
    </row>
    <row r="510" spans="1:35" x14ac:dyDescent="0.15">
      <c r="A510" s="33">
        <f>STOCK!C653</f>
        <v>0</v>
      </c>
      <c r="B510" s="33">
        <f>STOCK!D653</f>
        <v>0</v>
      </c>
      <c r="C510" s="33">
        <f>STOCK!E653</f>
        <v>0</v>
      </c>
      <c r="D510" s="33">
        <f>STOCK!F653</f>
        <v>0</v>
      </c>
      <c r="E510" s="33">
        <f>STOCK!G653</f>
        <v>0</v>
      </c>
      <c r="F510" s="33">
        <f>STOCK!H653</f>
        <v>0</v>
      </c>
      <c r="G510" s="33">
        <f>STOCK!I653</f>
        <v>0</v>
      </c>
      <c r="H510" s="33">
        <f>STOCK!J653</f>
        <v>0</v>
      </c>
      <c r="I510" s="33">
        <f>STOCK!K653</f>
        <v>0</v>
      </c>
      <c r="J510" s="33">
        <f>STOCK!L653</f>
        <v>0</v>
      </c>
      <c r="K510" s="33">
        <f>STOCK!M653</f>
        <v>0</v>
      </c>
      <c r="L510" s="33">
        <f>STOCK!N653</f>
        <v>0</v>
      </c>
      <c r="U510" s="33">
        <v>1</v>
      </c>
      <c r="V510" s="33">
        <f>STOCK!Q653</f>
        <v>0</v>
      </c>
      <c r="X510" s="33">
        <v>0</v>
      </c>
      <c r="Y510" s="33">
        <f t="shared" si="8"/>
        <v>0</v>
      </c>
      <c r="AG510" s="33">
        <f>STOCK!A653</f>
        <v>0</v>
      </c>
      <c r="AI510" s="33">
        <v>0</v>
      </c>
    </row>
    <row r="511" spans="1:35" x14ac:dyDescent="0.15">
      <c r="A511" s="33">
        <f>STOCK!C654</f>
        <v>0</v>
      </c>
      <c r="B511" s="33">
        <f>STOCK!D654</f>
        <v>0</v>
      </c>
      <c r="C511" s="33">
        <f>STOCK!E654</f>
        <v>0</v>
      </c>
      <c r="D511" s="33">
        <f>STOCK!F654</f>
        <v>0</v>
      </c>
      <c r="E511" s="33">
        <f>STOCK!G654</f>
        <v>0</v>
      </c>
      <c r="F511" s="33">
        <f>STOCK!H654</f>
        <v>0</v>
      </c>
      <c r="G511" s="33">
        <f>STOCK!I654</f>
        <v>0</v>
      </c>
      <c r="H511" s="33">
        <f>STOCK!J654</f>
        <v>0</v>
      </c>
      <c r="I511" s="33">
        <f>STOCK!K654</f>
        <v>0</v>
      </c>
      <c r="J511" s="33">
        <f>STOCK!L654</f>
        <v>0</v>
      </c>
      <c r="K511" s="33">
        <f>STOCK!M654</f>
        <v>0</v>
      </c>
      <c r="L511" s="33">
        <f>STOCK!N654</f>
        <v>0</v>
      </c>
      <c r="U511" s="33">
        <v>1</v>
      </c>
      <c r="V511" s="33">
        <f>STOCK!Q654</f>
        <v>0</v>
      </c>
      <c r="X511" s="33">
        <v>0</v>
      </c>
      <c r="Y511" s="33">
        <f t="shared" si="8"/>
        <v>0</v>
      </c>
      <c r="AG511" s="33">
        <f>STOCK!A654</f>
        <v>0</v>
      </c>
      <c r="AI511" s="33">
        <v>0</v>
      </c>
    </row>
    <row r="512" spans="1:35" x14ac:dyDescent="0.15">
      <c r="A512" s="33">
        <f>STOCK!C655</f>
        <v>0</v>
      </c>
      <c r="B512" s="33">
        <f>STOCK!D655</f>
        <v>0</v>
      </c>
      <c r="C512" s="33">
        <f>STOCK!E655</f>
        <v>0</v>
      </c>
      <c r="D512" s="33">
        <f>STOCK!F655</f>
        <v>0</v>
      </c>
      <c r="E512" s="33">
        <f>STOCK!G655</f>
        <v>0</v>
      </c>
      <c r="F512" s="33">
        <f>STOCK!H655</f>
        <v>0</v>
      </c>
      <c r="G512" s="33">
        <f>STOCK!I655</f>
        <v>0</v>
      </c>
      <c r="H512" s="33">
        <f>STOCK!J655</f>
        <v>0</v>
      </c>
      <c r="I512" s="33">
        <f>STOCK!K655</f>
        <v>0</v>
      </c>
      <c r="J512" s="33">
        <f>STOCK!L655</f>
        <v>0</v>
      </c>
      <c r="K512" s="33">
        <f>STOCK!M655</f>
        <v>0</v>
      </c>
      <c r="L512" s="33">
        <f>STOCK!N655</f>
        <v>0</v>
      </c>
      <c r="U512" s="33">
        <v>1</v>
      </c>
      <c r="V512" s="33">
        <f>STOCK!Q655</f>
        <v>0</v>
      </c>
      <c r="X512" s="33">
        <v>0</v>
      </c>
      <c r="Y512" s="33">
        <f t="shared" si="8"/>
        <v>0</v>
      </c>
      <c r="AG512" s="33">
        <f>STOCK!A655</f>
        <v>0</v>
      </c>
      <c r="AI512" s="33">
        <v>0</v>
      </c>
    </row>
    <row r="513" spans="1:35" x14ac:dyDescent="0.15">
      <c r="A513" s="33">
        <f>STOCK!C656</f>
        <v>0</v>
      </c>
      <c r="B513" s="33">
        <f>STOCK!D656</f>
        <v>0</v>
      </c>
      <c r="C513" s="33">
        <f>STOCK!E656</f>
        <v>0</v>
      </c>
      <c r="D513" s="33">
        <f>STOCK!F656</f>
        <v>0</v>
      </c>
      <c r="E513" s="33">
        <f>STOCK!G656</f>
        <v>0</v>
      </c>
      <c r="F513" s="33">
        <f>STOCK!H656</f>
        <v>0</v>
      </c>
      <c r="G513" s="33">
        <f>STOCK!I656</f>
        <v>0</v>
      </c>
      <c r="H513" s="33">
        <f>STOCK!J656</f>
        <v>0</v>
      </c>
      <c r="I513" s="33">
        <f>STOCK!K656</f>
        <v>0</v>
      </c>
      <c r="J513" s="33">
        <f>STOCK!L656</f>
        <v>0</v>
      </c>
      <c r="K513" s="33">
        <f>STOCK!M656</f>
        <v>0</v>
      </c>
      <c r="L513" s="33">
        <f>STOCK!N656</f>
        <v>0</v>
      </c>
      <c r="U513" s="33">
        <v>1</v>
      </c>
      <c r="V513" s="33">
        <f>STOCK!Q656</f>
        <v>0</v>
      </c>
      <c r="X513" s="33">
        <v>0</v>
      </c>
      <c r="Y513" s="33">
        <f t="shared" si="8"/>
        <v>0</v>
      </c>
      <c r="AG513" s="33">
        <f>STOCK!A656</f>
        <v>0</v>
      </c>
      <c r="AI513" s="33">
        <v>0</v>
      </c>
    </row>
    <row r="514" spans="1:35" x14ac:dyDescent="0.15">
      <c r="A514" s="33">
        <f>STOCK!C657</f>
        <v>0</v>
      </c>
      <c r="B514" s="33">
        <f>STOCK!D657</f>
        <v>0</v>
      </c>
      <c r="C514" s="33">
        <f>STOCK!E657</f>
        <v>0</v>
      </c>
      <c r="D514" s="33">
        <f>STOCK!F657</f>
        <v>0</v>
      </c>
      <c r="E514" s="33">
        <f>STOCK!G657</f>
        <v>0</v>
      </c>
      <c r="F514" s="33">
        <f>STOCK!H657</f>
        <v>0</v>
      </c>
      <c r="G514" s="33">
        <f>STOCK!I657</f>
        <v>0</v>
      </c>
      <c r="H514" s="33">
        <f>STOCK!J657</f>
        <v>0</v>
      </c>
      <c r="I514" s="33">
        <f>STOCK!K657</f>
        <v>0</v>
      </c>
      <c r="J514" s="33">
        <f>STOCK!L657</f>
        <v>0</v>
      </c>
      <c r="K514" s="33">
        <f>STOCK!M657</f>
        <v>0</v>
      </c>
      <c r="L514" s="33">
        <f>STOCK!N657</f>
        <v>0</v>
      </c>
      <c r="U514" s="33">
        <v>1</v>
      </c>
      <c r="V514" s="33">
        <f>STOCK!Q657</f>
        <v>0</v>
      </c>
      <c r="X514" s="33">
        <v>0</v>
      </c>
      <c r="Y514" s="33">
        <f t="shared" si="8"/>
        <v>0</v>
      </c>
      <c r="AG514" s="33">
        <f>STOCK!A657</f>
        <v>0</v>
      </c>
      <c r="AI514" s="33">
        <v>0</v>
      </c>
    </row>
    <row r="515" spans="1:35" x14ac:dyDescent="0.15">
      <c r="A515" s="33">
        <f>STOCK!C658</f>
        <v>0</v>
      </c>
      <c r="B515" s="33">
        <f>STOCK!D658</f>
        <v>0</v>
      </c>
      <c r="C515" s="33">
        <f>STOCK!E658</f>
        <v>0</v>
      </c>
      <c r="D515" s="33">
        <f>STOCK!F658</f>
        <v>0</v>
      </c>
      <c r="E515" s="33">
        <f>STOCK!G658</f>
        <v>0</v>
      </c>
      <c r="F515" s="33">
        <f>STOCK!H658</f>
        <v>0</v>
      </c>
      <c r="G515" s="33">
        <f>STOCK!I658</f>
        <v>0</v>
      </c>
      <c r="H515" s="33">
        <f>STOCK!J658</f>
        <v>0</v>
      </c>
      <c r="I515" s="33">
        <f>STOCK!K658</f>
        <v>0</v>
      </c>
      <c r="J515" s="33">
        <f>STOCK!L658</f>
        <v>0</v>
      </c>
      <c r="K515" s="33">
        <f>STOCK!M658</f>
        <v>0</v>
      </c>
      <c r="L515" s="33">
        <f>STOCK!N658</f>
        <v>0</v>
      </c>
      <c r="U515" s="33">
        <v>1</v>
      </c>
      <c r="V515" s="33">
        <f>STOCK!Q658</f>
        <v>0</v>
      </c>
      <c r="X515" s="33">
        <v>0</v>
      </c>
      <c r="Y515" s="33">
        <f t="shared" si="8"/>
        <v>0</v>
      </c>
      <c r="AG515" s="33">
        <f>STOCK!A658</f>
        <v>0</v>
      </c>
      <c r="AI515" s="33">
        <v>0</v>
      </c>
    </row>
    <row r="516" spans="1:35" x14ac:dyDescent="0.15">
      <c r="A516" s="33">
        <f>STOCK!C659</f>
        <v>0</v>
      </c>
      <c r="B516" s="33">
        <f>STOCK!D659</f>
        <v>0</v>
      </c>
      <c r="C516" s="33">
        <f>STOCK!E659</f>
        <v>0</v>
      </c>
      <c r="D516" s="33">
        <f>STOCK!F659</f>
        <v>0</v>
      </c>
      <c r="E516" s="33">
        <f>STOCK!G659</f>
        <v>0</v>
      </c>
      <c r="F516" s="33">
        <f>STOCK!H659</f>
        <v>0</v>
      </c>
      <c r="G516" s="33">
        <f>STOCK!I659</f>
        <v>0</v>
      </c>
      <c r="H516" s="33">
        <f>STOCK!J659</f>
        <v>0</v>
      </c>
      <c r="I516" s="33">
        <f>STOCK!K659</f>
        <v>0</v>
      </c>
      <c r="J516" s="33">
        <f>STOCK!L659</f>
        <v>0</v>
      </c>
      <c r="K516" s="33">
        <f>STOCK!M659</f>
        <v>0</v>
      </c>
      <c r="L516" s="33">
        <f>STOCK!N659</f>
        <v>0</v>
      </c>
      <c r="U516" s="33">
        <v>1</v>
      </c>
      <c r="V516" s="33">
        <f>STOCK!Q659</f>
        <v>0</v>
      </c>
      <c r="X516" s="33">
        <v>0</v>
      </c>
      <c r="Y516" s="33">
        <f t="shared" si="8"/>
        <v>0</v>
      </c>
      <c r="AG516" s="33">
        <f>STOCK!A659</f>
        <v>0</v>
      </c>
      <c r="AI516" s="33">
        <v>0</v>
      </c>
    </row>
    <row r="517" spans="1:35" x14ac:dyDescent="0.15">
      <c r="A517" s="33">
        <f>STOCK!C660</f>
        <v>0</v>
      </c>
      <c r="B517" s="33">
        <f>STOCK!D660</f>
        <v>0</v>
      </c>
      <c r="C517" s="33">
        <f>STOCK!E660</f>
        <v>0</v>
      </c>
      <c r="D517" s="33">
        <f>STOCK!F660</f>
        <v>0</v>
      </c>
      <c r="E517" s="33">
        <f>STOCK!G660</f>
        <v>0</v>
      </c>
      <c r="F517" s="33">
        <f>STOCK!H660</f>
        <v>0</v>
      </c>
      <c r="G517" s="33">
        <f>STOCK!I660</f>
        <v>0</v>
      </c>
      <c r="H517" s="33">
        <f>STOCK!J660</f>
        <v>0</v>
      </c>
      <c r="I517" s="33">
        <f>STOCK!K660</f>
        <v>0</v>
      </c>
      <c r="J517" s="33">
        <f>STOCK!L660</f>
        <v>0</v>
      </c>
      <c r="K517" s="33">
        <f>STOCK!M660</f>
        <v>0</v>
      </c>
      <c r="L517" s="33">
        <f>STOCK!N660</f>
        <v>0</v>
      </c>
      <c r="U517" s="33">
        <v>1</v>
      </c>
      <c r="V517" s="33">
        <f>STOCK!Q660</f>
        <v>0</v>
      </c>
      <c r="X517" s="33">
        <v>0</v>
      </c>
      <c r="Y517" s="33">
        <f t="shared" si="8"/>
        <v>0</v>
      </c>
      <c r="AG517" s="33">
        <f>STOCK!A660</f>
        <v>0</v>
      </c>
      <c r="AI517" s="33">
        <v>0</v>
      </c>
    </row>
    <row r="518" spans="1:35" x14ac:dyDescent="0.15">
      <c r="A518" s="33">
        <f>STOCK!C661</f>
        <v>0</v>
      </c>
      <c r="B518" s="33">
        <f>STOCK!D661</f>
        <v>0</v>
      </c>
      <c r="C518" s="33">
        <f>STOCK!E661</f>
        <v>0</v>
      </c>
      <c r="D518" s="33">
        <f>STOCK!F661</f>
        <v>0</v>
      </c>
      <c r="E518" s="33">
        <f>STOCK!G661</f>
        <v>0</v>
      </c>
      <c r="F518" s="33">
        <f>STOCK!H661</f>
        <v>0</v>
      </c>
      <c r="G518" s="33">
        <f>STOCK!I661</f>
        <v>0</v>
      </c>
      <c r="H518" s="33">
        <f>STOCK!J661</f>
        <v>0</v>
      </c>
      <c r="I518" s="33">
        <f>STOCK!K661</f>
        <v>0</v>
      </c>
      <c r="J518" s="33">
        <f>STOCK!L661</f>
        <v>0</v>
      </c>
      <c r="K518" s="33">
        <f>STOCK!M661</f>
        <v>0</v>
      </c>
      <c r="L518" s="33">
        <f>STOCK!N661</f>
        <v>0</v>
      </c>
      <c r="U518" s="33">
        <v>1</v>
      </c>
      <c r="V518" s="33">
        <f>STOCK!Q661</f>
        <v>0</v>
      </c>
      <c r="X518" s="33">
        <v>0</v>
      </c>
      <c r="Y518" s="33">
        <f t="shared" ref="Y518:Y581" si="9">IF(V518&gt;0,1,0)</f>
        <v>0</v>
      </c>
      <c r="AG518" s="33">
        <f>STOCK!A661</f>
        <v>0</v>
      </c>
      <c r="AI518" s="33">
        <v>0</v>
      </c>
    </row>
    <row r="519" spans="1:35" x14ac:dyDescent="0.15">
      <c r="A519" s="33">
        <f>STOCK!C662</f>
        <v>0</v>
      </c>
      <c r="B519" s="33">
        <f>STOCK!D662</f>
        <v>0</v>
      </c>
      <c r="C519" s="33">
        <f>STOCK!E662</f>
        <v>0</v>
      </c>
      <c r="D519" s="33">
        <f>STOCK!F662</f>
        <v>0</v>
      </c>
      <c r="E519" s="33">
        <f>STOCK!G662</f>
        <v>0</v>
      </c>
      <c r="F519" s="33">
        <f>STOCK!H662</f>
        <v>0</v>
      </c>
      <c r="G519" s="33">
        <f>STOCK!I662</f>
        <v>0</v>
      </c>
      <c r="H519" s="33">
        <f>STOCK!J662</f>
        <v>0</v>
      </c>
      <c r="I519" s="33">
        <f>STOCK!K662</f>
        <v>0</v>
      </c>
      <c r="J519" s="33">
        <f>STOCK!L662</f>
        <v>0</v>
      </c>
      <c r="K519" s="33">
        <f>STOCK!M662</f>
        <v>0</v>
      </c>
      <c r="L519" s="33">
        <f>STOCK!N662</f>
        <v>0</v>
      </c>
      <c r="U519" s="33">
        <v>1</v>
      </c>
      <c r="V519" s="33">
        <f>STOCK!Q662</f>
        <v>0</v>
      </c>
      <c r="X519" s="33">
        <v>0</v>
      </c>
      <c r="Y519" s="33">
        <f t="shared" si="9"/>
        <v>0</v>
      </c>
      <c r="AG519" s="33">
        <f>STOCK!A662</f>
        <v>0</v>
      </c>
      <c r="AI519" s="33">
        <v>0</v>
      </c>
    </row>
    <row r="520" spans="1:35" x14ac:dyDescent="0.15">
      <c r="A520" s="33">
        <f>STOCK!C663</f>
        <v>0</v>
      </c>
      <c r="B520" s="33">
        <f>STOCK!D663</f>
        <v>0</v>
      </c>
      <c r="C520" s="33">
        <f>STOCK!E663</f>
        <v>0</v>
      </c>
      <c r="D520" s="33">
        <f>STOCK!F663</f>
        <v>0</v>
      </c>
      <c r="E520" s="33">
        <f>STOCK!G663</f>
        <v>0</v>
      </c>
      <c r="F520" s="33">
        <f>STOCK!H663</f>
        <v>0</v>
      </c>
      <c r="G520" s="33">
        <f>STOCK!I663</f>
        <v>0</v>
      </c>
      <c r="H520" s="33">
        <f>STOCK!J663</f>
        <v>0</v>
      </c>
      <c r="I520" s="33">
        <f>STOCK!K663</f>
        <v>0</v>
      </c>
      <c r="J520" s="33">
        <f>STOCK!L663</f>
        <v>0</v>
      </c>
      <c r="K520" s="33">
        <f>STOCK!M663</f>
        <v>0</v>
      </c>
      <c r="L520" s="33">
        <f>STOCK!N663</f>
        <v>0</v>
      </c>
      <c r="U520" s="33">
        <v>1</v>
      </c>
      <c r="V520" s="33">
        <f>STOCK!Q663</f>
        <v>0</v>
      </c>
      <c r="X520" s="33">
        <v>0</v>
      </c>
      <c r="Y520" s="33">
        <f t="shared" si="9"/>
        <v>0</v>
      </c>
      <c r="AG520" s="33">
        <f>STOCK!A663</f>
        <v>0</v>
      </c>
      <c r="AI520" s="33">
        <v>0</v>
      </c>
    </row>
    <row r="521" spans="1:35" x14ac:dyDescent="0.15">
      <c r="A521" s="33">
        <f>STOCK!C664</f>
        <v>0</v>
      </c>
      <c r="B521" s="33">
        <f>STOCK!D664</f>
        <v>0</v>
      </c>
      <c r="C521" s="33">
        <f>STOCK!E664</f>
        <v>0</v>
      </c>
      <c r="D521" s="33">
        <f>STOCK!F664</f>
        <v>0</v>
      </c>
      <c r="E521" s="33">
        <f>STOCK!G664</f>
        <v>0</v>
      </c>
      <c r="F521" s="33">
        <f>STOCK!H664</f>
        <v>0</v>
      </c>
      <c r="G521" s="33">
        <f>STOCK!I664</f>
        <v>0</v>
      </c>
      <c r="H521" s="33">
        <f>STOCK!J664</f>
        <v>0</v>
      </c>
      <c r="I521" s="33">
        <f>STOCK!K664</f>
        <v>0</v>
      </c>
      <c r="J521" s="33">
        <f>STOCK!L664</f>
        <v>0</v>
      </c>
      <c r="K521" s="33">
        <f>STOCK!M664</f>
        <v>0</v>
      </c>
      <c r="L521" s="33">
        <f>STOCK!N664</f>
        <v>0</v>
      </c>
      <c r="U521" s="33">
        <v>1</v>
      </c>
      <c r="V521" s="33">
        <f>STOCK!Q664</f>
        <v>0</v>
      </c>
      <c r="X521" s="33">
        <v>0</v>
      </c>
      <c r="Y521" s="33">
        <f t="shared" si="9"/>
        <v>0</v>
      </c>
      <c r="AG521" s="33">
        <f>STOCK!A664</f>
        <v>0</v>
      </c>
      <c r="AI521" s="33">
        <v>0</v>
      </c>
    </row>
    <row r="522" spans="1:35" x14ac:dyDescent="0.15">
      <c r="A522" s="33">
        <f>STOCK!C665</f>
        <v>0</v>
      </c>
      <c r="B522" s="33">
        <f>STOCK!D665</f>
        <v>0</v>
      </c>
      <c r="C522" s="33">
        <f>STOCK!E665</f>
        <v>0</v>
      </c>
      <c r="D522" s="33">
        <f>STOCK!F665</f>
        <v>0</v>
      </c>
      <c r="E522" s="33">
        <f>STOCK!G665</f>
        <v>0</v>
      </c>
      <c r="F522" s="33">
        <f>STOCK!H665</f>
        <v>0</v>
      </c>
      <c r="G522" s="33">
        <f>STOCK!I665</f>
        <v>0</v>
      </c>
      <c r="H522" s="33">
        <f>STOCK!J665</f>
        <v>0</v>
      </c>
      <c r="I522" s="33">
        <f>STOCK!K665</f>
        <v>0</v>
      </c>
      <c r="J522" s="33">
        <f>STOCK!L665</f>
        <v>0</v>
      </c>
      <c r="K522" s="33">
        <f>STOCK!M665</f>
        <v>0</v>
      </c>
      <c r="L522" s="33">
        <f>STOCK!N665</f>
        <v>0</v>
      </c>
      <c r="U522" s="33">
        <v>1</v>
      </c>
      <c r="V522" s="33">
        <f>STOCK!Q665</f>
        <v>0</v>
      </c>
      <c r="X522" s="33">
        <v>0</v>
      </c>
      <c r="Y522" s="33">
        <f t="shared" si="9"/>
        <v>0</v>
      </c>
      <c r="AG522" s="33">
        <f>STOCK!A665</f>
        <v>0</v>
      </c>
      <c r="AI522" s="33">
        <v>0</v>
      </c>
    </row>
    <row r="523" spans="1:35" x14ac:dyDescent="0.15">
      <c r="A523" s="33">
        <f>STOCK!C666</f>
        <v>0</v>
      </c>
      <c r="B523" s="33">
        <f>STOCK!D666</f>
        <v>0</v>
      </c>
      <c r="C523" s="33">
        <f>STOCK!E666</f>
        <v>0</v>
      </c>
      <c r="D523" s="33">
        <f>STOCK!F666</f>
        <v>0</v>
      </c>
      <c r="E523" s="33">
        <f>STOCK!G666</f>
        <v>0</v>
      </c>
      <c r="F523" s="33">
        <f>STOCK!H666</f>
        <v>0</v>
      </c>
      <c r="G523" s="33">
        <f>STOCK!I666</f>
        <v>0</v>
      </c>
      <c r="H523" s="33">
        <f>STOCK!J666</f>
        <v>0</v>
      </c>
      <c r="I523" s="33">
        <f>STOCK!K666</f>
        <v>0</v>
      </c>
      <c r="J523" s="33">
        <f>STOCK!L666</f>
        <v>0</v>
      </c>
      <c r="K523" s="33">
        <f>STOCK!M666</f>
        <v>0</v>
      </c>
      <c r="L523" s="33">
        <f>STOCK!N666</f>
        <v>0</v>
      </c>
      <c r="U523" s="33">
        <v>1</v>
      </c>
      <c r="V523" s="33">
        <f>STOCK!Q666</f>
        <v>0</v>
      </c>
      <c r="X523" s="33">
        <v>0</v>
      </c>
      <c r="Y523" s="33">
        <f t="shared" si="9"/>
        <v>0</v>
      </c>
      <c r="AG523" s="33">
        <f>STOCK!A666</f>
        <v>0</v>
      </c>
      <c r="AI523" s="33">
        <v>0</v>
      </c>
    </row>
    <row r="524" spans="1:35" x14ac:dyDescent="0.15">
      <c r="A524" s="33">
        <f>STOCK!C667</f>
        <v>0</v>
      </c>
      <c r="B524" s="33">
        <f>STOCK!D667</f>
        <v>0</v>
      </c>
      <c r="C524" s="33">
        <f>STOCK!E667</f>
        <v>0</v>
      </c>
      <c r="D524" s="33">
        <f>STOCK!F667</f>
        <v>0</v>
      </c>
      <c r="E524" s="33">
        <f>STOCK!G667</f>
        <v>0</v>
      </c>
      <c r="F524" s="33">
        <f>STOCK!H667</f>
        <v>0</v>
      </c>
      <c r="G524" s="33">
        <f>STOCK!I667</f>
        <v>0</v>
      </c>
      <c r="H524" s="33">
        <f>STOCK!J667</f>
        <v>0</v>
      </c>
      <c r="I524" s="33">
        <f>STOCK!K667</f>
        <v>0</v>
      </c>
      <c r="J524" s="33">
        <f>STOCK!L667</f>
        <v>0</v>
      </c>
      <c r="K524" s="33">
        <f>STOCK!M667</f>
        <v>0</v>
      </c>
      <c r="L524" s="33">
        <f>STOCK!N667</f>
        <v>0</v>
      </c>
      <c r="U524" s="33">
        <v>1</v>
      </c>
      <c r="V524" s="33">
        <f>STOCK!Q667</f>
        <v>0</v>
      </c>
      <c r="X524" s="33">
        <v>0</v>
      </c>
      <c r="Y524" s="33">
        <f t="shared" si="9"/>
        <v>0</v>
      </c>
      <c r="AG524" s="33">
        <f>STOCK!A667</f>
        <v>0</v>
      </c>
      <c r="AI524" s="33">
        <v>0</v>
      </c>
    </row>
    <row r="525" spans="1:35" x14ac:dyDescent="0.15">
      <c r="A525" s="33">
        <f>STOCK!C668</f>
        <v>0</v>
      </c>
      <c r="B525" s="33">
        <f>STOCK!D668</f>
        <v>0</v>
      </c>
      <c r="C525" s="33">
        <f>STOCK!E668</f>
        <v>0</v>
      </c>
      <c r="D525" s="33">
        <f>STOCK!F668</f>
        <v>0</v>
      </c>
      <c r="E525" s="33">
        <f>STOCK!G668</f>
        <v>0</v>
      </c>
      <c r="F525" s="33">
        <f>STOCK!H668</f>
        <v>0</v>
      </c>
      <c r="G525" s="33">
        <f>STOCK!I668</f>
        <v>0</v>
      </c>
      <c r="H525" s="33">
        <f>STOCK!J668</f>
        <v>0</v>
      </c>
      <c r="I525" s="33">
        <f>STOCK!K668</f>
        <v>0</v>
      </c>
      <c r="J525" s="33">
        <f>STOCK!L668</f>
        <v>0</v>
      </c>
      <c r="K525" s="33">
        <f>STOCK!M668</f>
        <v>0</v>
      </c>
      <c r="L525" s="33">
        <f>STOCK!N668</f>
        <v>0</v>
      </c>
      <c r="U525" s="33">
        <v>1</v>
      </c>
      <c r="V525" s="33">
        <f>STOCK!Q668</f>
        <v>0</v>
      </c>
      <c r="X525" s="33">
        <v>0</v>
      </c>
      <c r="Y525" s="33">
        <f t="shared" si="9"/>
        <v>0</v>
      </c>
      <c r="AG525" s="33">
        <f>STOCK!A668</f>
        <v>0</v>
      </c>
      <c r="AI525" s="33">
        <v>0</v>
      </c>
    </row>
    <row r="526" spans="1:35" x14ac:dyDescent="0.15">
      <c r="A526" s="33">
        <f>STOCK!C669</f>
        <v>0</v>
      </c>
      <c r="B526" s="33">
        <f>STOCK!D669</f>
        <v>0</v>
      </c>
      <c r="C526" s="33">
        <f>STOCK!E669</f>
        <v>0</v>
      </c>
      <c r="D526" s="33">
        <f>STOCK!F669</f>
        <v>0</v>
      </c>
      <c r="E526" s="33">
        <f>STOCK!G669</f>
        <v>0</v>
      </c>
      <c r="F526" s="33">
        <f>STOCK!H669</f>
        <v>0</v>
      </c>
      <c r="G526" s="33">
        <f>STOCK!I669</f>
        <v>0</v>
      </c>
      <c r="H526" s="33">
        <f>STOCK!J669</f>
        <v>0</v>
      </c>
      <c r="I526" s="33">
        <f>STOCK!K669</f>
        <v>0</v>
      </c>
      <c r="J526" s="33">
        <f>STOCK!L669</f>
        <v>0</v>
      </c>
      <c r="K526" s="33">
        <f>STOCK!M669</f>
        <v>0</v>
      </c>
      <c r="L526" s="33">
        <f>STOCK!N669</f>
        <v>0</v>
      </c>
      <c r="U526" s="33">
        <v>1</v>
      </c>
      <c r="V526" s="33">
        <f>STOCK!Q669</f>
        <v>0</v>
      </c>
      <c r="X526" s="33">
        <v>0</v>
      </c>
      <c r="Y526" s="33">
        <f t="shared" si="9"/>
        <v>0</v>
      </c>
      <c r="AG526" s="33">
        <f>STOCK!A669</f>
        <v>0</v>
      </c>
      <c r="AI526" s="33">
        <v>0</v>
      </c>
    </row>
    <row r="527" spans="1:35" x14ac:dyDescent="0.15">
      <c r="A527" s="33">
        <f>STOCK!C670</f>
        <v>0</v>
      </c>
      <c r="B527" s="33">
        <f>STOCK!D670</f>
        <v>0</v>
      </c>
      <c r="C527" s="33">
        <f>STOCK!E670</f>
        <v>0</v>
      </c>
      <c r="D527" s="33">
        <f>STOCK!F670</f>
        <v>0</v>
      </c>
      <c r="E527" s="33">
        <f>STOCK!G670</f>
        <v>0</v>
      </c>
      <c r="F527" s="33">
        <f>STOCK!H670</f>
        <v>0</v>
      </c>
      <c r="G527" s="33">
        <f>STOCK!I670</f>
        <v>0</v>
      </c>
      <c r="H527" s="33">
        <f>STOCK!J670</f>
        <v>0</v>
      </c>
      <c r="I527" s="33">
        <f>STOCK!K670</f>
        <v>0</v>
      </c>
      <c r="J527" s="33">
        <f>STOCK!L670</f>
        <v>0</v>
      </c>
      <c r="K527" s="33">
        <f>STOCK!M670</f>
        <v>0</v>
      </c>
      <c r="L527" s="33">
        <f>STOCK!N670</f>
        <v>0</v>
      </c>
      <c r="U527" s="33">
        <v>1</v>
      </c>
      <c r="V527" s="33">
        <f>STOCK!Q670</f>
        <v>0</v>
      </c>
      <c r="X527" s="33">
        <v>0</v>
      </c>
      <c r="Y527" s="33">
        <f t="shared" si="9"/>
        <v>0</v>
      </c>
      <c r="AG527" s="33">
        <f>STOCK!A670</f>
        <v>0</v>
      </c>
      <c r="AI527" s="33">
        <v>0</v>
      </c>
    </row>
    <row r="528" spans="1:35" x14ac:dyDescent="0.15">
      <c r="A528" s="33">
        <f>STOCK!C671</f>
        <v>0</v>
      </c>
      <c r="B528" s="33">
        <f>STOCK!D671</f>
        <v>0</v>
      </c>
      <c r="C528" s="33">
        <f>STOCK!E671</f>
        <v>0</v>
      </c>
      <c r="D528" s="33">
        <f>STOCK!F671</f>
        <v>0</v>
      </c>
      <c r="E528" s="33">
        <f>STOCK!G671</f>
        <v>0</v>
      </c>
      <c r="F528" s="33">
        <f>STOCK!H671</f>
        <v>0</v>
      </c>
      <c r="G528" s="33">
        <f>STOCK!I671</f>
        <v>0</v>
      </c>
      <c r="H528" s="33">
        <f>STOCK!J671</f>
        <v>0</v>
      </c>
      <c r="I528" s="33">
        <f>STOCK!K671</f>
        <v>0</v>
      </c>
      <c r="J528" s="33">
        <f>STOCK!L671</f>
        <v>0</v>
      </c>
      <c r="K528" s="33">
        <f>STOCK!M671</f>
        <v>0</v>
      </c>
      <c r="L528" s="33">
        <f>STOCK!N671</f>
        <v>0</v>
      </c>
      <c r="U528" s="33">
        <v>1</v>
      </c>
      <c r="V528" s="33">
        <f>STOCK!Q671</f>
        <v>0</v>
      </c>
      <c r="X528" s="33">
        <v>0</v>
      </c>
      <c r="Y528" s="33">
        <f t="shared" si="9"/>
        <v>0</v>
      </c>
      <c r="AG528" s="33">
        <f>STOCK!A671</f>
        <v>0</v>
      </c>
      <c r="AI528" s="33">
        <v>0</v>
      </c>
    </row>
    <row r="529" spans="1:35" x14ac:dyDescent="0.15">
      <c r="A529" s="33">
        <f>STOCK!C672</f>
        <v>0</v>
      </c>
      <c r="B529" s="33">
        <f>STOCK!D672</f>
        <v>0</v>
      </c>
      <c r="C529" s="33">
        <f>STOCK!E672</f>
        <v>0</v>
      </c>
      <c r="D529" s="33">
        <f>STOCK!F672</f>
        <v>0</v>
      </c>
      <c r="E529" s="33">
        <f>STOCK!G672</f>
        <v>0</v>
      </c>
      <c r="F529" s="33">
        <f>STOCK!H672</f>
        <v>0</v>
      </c>
      <c r="G529" s="33">
        <f>STOCK!I672</f>
        <v>0</v>
      </c>
      <c r="H529" s="33">
        <f>STOCK!J672</f>
        <v>0</v>
      </c>
      <c r="I529" s="33">
        <f>STOCK!K672</f>
        <v>0</v>
      </c>
      <c r="J529" s="33">
        <f>STOCK!L672</f>
        <v>0</v>
      </c>
      <c r="K529" s="33">
        <f>STOCK!M672</f>
        <v>0</v>
      </c>
      <c r="L529" s="33">
        <f>STOCK!N672</f>
        <v>0</v>
      </c>
      <c r="U529" s="33">
        <v>1</v>
      </c>
      <c r="V529" s="33">
        <f>STOCK!Q672</f>
        <v>0</v>
      </c>
      <c r="X529" s="33">
        <v>0</v>
      </c>
      <c r="Y529" s="33">
        <f t="shared" si="9"/>
        <v>0</v>
      </c>
      <c r="AG529" s="33">
        <f>STOCK!A672</f>
        <v>0</v>
      </c>
      <c r="AI529" s="33">
        <v>0</v>
      </c>
    </row>
    <row r="530" spans="1:35" x14ac:dyDescent="0.15">
      <c r="A530" s="33">
        <f>STOCK!C673</f>
        <v>0</v>
      </c>
      <c r="B530" s="33">
        <f>STOCK!D673</f>
        <v>0</v>
      </c>
      <c r="C530" s="33">
        <f>STOCK!E673</f>
        <v>0</v>
      </c>
      <c r="D530" s="33">
        <f>STOCK!F673</f>
        <v>0</v>
      </c>
      <c r="E530" s="33">
        <f>STOCK!G673</f>
        <v>0</v>
      </c>
      <c r="F530" s="33">
        <f>STOCK!H673</f>
        <v>0</v>
      </c>
      <c r="G530" s="33">
        <f>STOCK!I673</f>
        <v>0</v>
      </c>
      <c r="H530" s="33">
        <f>STOCK!J673</f>
        <v>0</v>
      </c>
      <c r="I530" s="33">
        <f>STOCK!K673</f>
        <v>0</v>
      </c>
      <c r="J530" s="33">
        <f>STOCK!L673</f>
        <v>0</v>
      </c>
      <c r="K530" s="33">
        <f>STOCK!M673</f>
        <v>0</v>
      </c>
      <c r="L530" s="33">
        <f>STOCK!N673</f>
        <v>0</v>
      </c>
      <c r="U530" s="33">
        <v>1</v>
      </c>
      <c r="V530" s="33">
        <f>STOCK!Q673</f>
        <v>0</v>
      </c>
      <c r="X530" s="33">
        <v>0</v>
      </c>
      <c r="Y530" s="33">
        <f t="shared" si="9"/>
        <v>0</v>
      </c>
      <c r="AG530" s="33">
        <f>STOCK!A673</f>
        <v>0</v>
      </c>
      <c r="AI530" s="33">
        <v>0</v>
      </c>
    </row>
    <row r="531" spans="1:35" x14ac:dyDescent="0.15">
      <c r="A531" s="33">
        <f>STOCK!C674</f>
        <v>0</v>
      </c>
      <c r="B531" s="33">
        <f>STOCK!D674</f>
        <v>0</v>
      </c>
      <c r="C531" s="33">
        <f>STOCK!E674</f>
        <v>0</v>
      </c>
      <c r="D531" s="33">
        <f>STOCK!F674</f>
        <v>0</v>
      </c>
      <c r="E531" s="33">
        <f>STOCK!G674</f>
        <v>0</v>
      </c>
      <c r="F531" s="33">
        <f>STOCK!H674</f>
        <v>0</v>
      </c>
      <c r="G531" s="33">
        <f>STOCK!I674</f>
        <v>0</v>
      </c>
      <c r="H531" s="33">
        <f>STOCK!J674</f>
        <v>0</v>
      </c>
      <c r="I531" s="33">
        <f>STOCK!K674</f>
        <v>0</v>
      </c>
      <c r="J531" s="33">
        <f>STOCK!L674</f>
        <v>0</v>
      </c>
      <c r="K531" s="33">
        <f>STOCK!M674</f>
        <v>0</v>
      </c>
      <c r="L531" s="33">
        <f>STOCK!N674</f>
        <v>0</v>
      </c>
      <c r="U531" s="33">
        <v>1</v>
      </c>
      <c r="V531" s="33">
        <f>STOCK!Q674</f>
        <v>0</v>
      </c>
      <c r="X531" s="33">
        <v>0</v>
      </c>
      <c r="Y531" s="33">
        <f t="shared" si="9"/>
        <v>0</v>
      </c>
      <c r="AG531" s="33">
        <f>STOCK!A674</f>
        <v>0</v>
      </c>
      <c r="AI531" s="33">
        <v>0</v>
      </c>
    </row>
    <row r="532" spans="1:35" x14ac:dyDescent="0.15">
      <c r="A532" s="33">
        <f>STOCK!C675</f>
        <v>0</v>
      </c>
      <c r="B532" s="33">
        <f>STOCK!D675</f>
        <v>0</v>
      </c>
      <c r="C532" s="33">
        <f>STOCK!E675</f>
        <v>0</v>
      </c>
      <c r="D532" s="33">
        <f>STOCK!F675</f>
        <v>0</v>
      </c>
      <c r="E532" s="33">
        <f>STOCK!G675</f>
        <v>0</v>
      </c>
      <c r="F532" s="33">
        <f>STOCK!H675</f>
        <v>0</v>
      </c>
      <c r="G532" s="33">
        <f>STOCK!I675</f>
        <v>0</v>
      </c>
      <c r="H532" s="33">
        <f>STOCK!J675</f>
        <v>0</v>
      </c>
      <c r="I532" s="33">
        <f>STOCK!K675</f>
        <v>0</v>
      </c>
      <c r="J532" s="33">
        <f>STOCK!L675</f>
        <v>0</v>
      </c>
      <c r="K532" s="33">
        <f>STOCK!M675</f>
        <v>0</v>
      </c>
      <c r="L532" s="33">
        <f>STOCK!N675</f>
        <v>0</v>
      </c>
      <c r="U532" s="33">
        <v>1</v>
      </c>
      <c r="V532" s="33">
        <f>STOCK!Q675</f>
        <v>0</v>
      </c>
      <c r="X532" s="33">
        <v>0</v>
      </c>
      <c r="Y532" s="33">
        <f t="shared" si="9"/>
        <v>0</v>
      </c>
      <c r="AG532" s="33">
        <f>STOCK!A675</f>
        <v>0</v>
      </c>
      <c r="AI532" s="33">
        <v>0</v>
      </c>
    </row>
    <row r="533" spans="1:35" x14ac:dyDescent="0.15">
      <c r="A533" s="33">
        <f>STOCK!C676</f>
        <v>0</v>
      </c>
      <c r="B533" s="33">
        <f>STOCK!D676</f>
        <v>0</v>
      </c>
      <c r="C533" s="33">
        <f>STOCK!E676</f>
        <v>0</v>
      </c>
      <c r="D533" s="33">
        <f>STOCK!F676</f>
        <v>0</v>
      </c>
      <c r="E533" s="33">
        <f>STOCK!G676</f>
        <v>0</v>
      </c>
      <c r="F533" s="33">
        <f>STOCK!H676</f>
        <v>0</v>
      </c>
      <c r="G533" s="33">
        <f>STOCK!I676</f>
        <v>0</v>
      </c>
      <c r="H533" s="33">
        <f>STOCK!J676</f>
        <v>0</v>
      </c>
      <c r="I533" s="33">
        <f>STOCK!K676</f>
        <v>0</v>
      </c>
      <c r="J533" s="33">
        <f>STOCK!L676</f>
        <v>0</v>
      </c>
      <c r="K533" s="33">
        <f>STOCK!M676</f>
        <v>0</v>
      </c>
      <c r="L533" s="33">
        <f>STOCK!N676</f>
        <v>0</v>
      </c>
      <c r="U533" s="33">
        <v>1</v>
      </c>
      <c r="V533" s="33">
        <f>STOCK!Q676</f>
        <v>0</v>
      </c>
      <c r="X533" s="33">
        <v>0</v>
      </c>
      <c r="Y533" s="33">
        <f t="shared" si="9"/>
        <v>0</v>
      </c>
      <c r="AG533" s="33">
        <f>STOCK!A676</f>
        <v>0</v>
      </c>
      <c r="AI533" s="33">
        <v>0</v>
      </c>
    </row>
    <row r="534" spans="1:35" x14ac:dyDescent="0.15">
      <c r="A534" s="33">
        <f>STOCK!C677</f>
        <v>0</v>
      </c>
      <c r="B534" s="33">
        <f>STOCK!D677</f>
        <v>0</v>
      </c>
      <c r="C534" s="33">
        <f>STOCK!E677</f>
        <v>0</v>
      </c>
      <c r="D534" s="33">
        <f>STOCK!F677</f>
        <v>0</v>
      </c>
      <c r="E534" s="33">
        <f>STOCK!G677</f>
        <v>0</v>
      </c>
      <c r="F534" s="33">
        <f>STOCK!H677</f>
        <v>0</v>
      </c>
      <c r="G534" s="33">
        <f>STOCK!I677</f>
        <v>0</v>
      </c>
      <c r="H534" s="33">
        <f>STOCK!J677</f>
        <v>0</v>
      </c>
      <c r="I534" s="33">
        <f>STOCK!K677</f>
        <v>0</v>
      </c>
      <c r="J534" s="33">
        <f>STOCK!L677</f>
        <v>0</v>
      </c>
      <c r="K534" s="33">
        <f>STOCK!M677</f>
        <v>0</v>
      </c>
      <c r="L534" s="33">
        <f>STOCK!N677</f>
        <v>0</v>
      </c>
      <c r="U534" s="33">
        <v>1</v>
      </c>
      <c r="V534" s="33">
        <f>STOCK!Q677</f>
        <v>0</v>
      </c>
      <c r="X534" s="33">
        <v>0</v>
      </c>
      <c r="Y534" s="33">
        <f t="shared" si="9"/>
        <v>0</v>
      </c>
      <c r="AG534" s="33">
        <f>STOCK!A677</f>
        <v>0</v>
      </c>
      <c r="AI534" s="33">
        <v>0</v>
      </c>
    </row>
    <row r="535" spans="1:35" x14ac:dyDescent="0.15">
      <c r="A535" s="33">
        <f>STOCK!C678</f>
        <v>0</v>
      </c>
      <c r="B535" s="33">
        <f>STOCK!D678</f>
        <v>0</v>
      </c>
      <c r="C535" s="33">
        <f>STOCK!E678</f>
        <v>0</v>
      </c>
      <c r="D535" s="33">
        <f>STOCK!F678</f>
        <v>0</v>
      </c>
      <c r="E535" s="33">
        <f>STOCK!G678</f>
        <v>0</v>
      </c>
      <c r="F535" s="33">
        <f>STOCK!H678</f>
        <v>0</v>
      </c>
      <c r="G535" s="33">
        <f>STOCK!I678</f>
        <v>0</v>
      </c>
      <c r="H535" s="33">
        <f>STOCK!J678</f>
        <v>0</v>
      </c>
      <c r="I535" s="33">
        <f>STOCK!K678</f>
        <v>0</v>
      </c>
      <c r="J535" s="33">
        <f>STOCK!L678</f>
        <v>0</v>
      </c>
      <c r="K535" s="33">
        <f>STOCK!M678</f>
        <v>0</v>
      </c>
      <c r="L535" s="33">
        <f>STOCK!N678</f>
        <v>0</v>
      </c>
      <c r="U535" s="33">
        <v>1</v>
      </c>
      <c r="V535" s="33">
        <f>STOCK!Q678</f>
        <v>0</v>
      </c>
      <c r="X535" s="33">
        <v>0</v>
      </c>
      <c r="Y535" s="33">
        <f t="shared" si="9"/>
        <v>0</v>
      </c>
      <c r="AG535" s="33">
        <f>STOCK!A678</f>
        <v>0</v>
      </c>
      <c r="AI535" s="33">
        <v>0</v>
      </c>
    </row>
    <row r="536" spans="1:35" x14ac:dyDescent="0.15">
      <c r="A536" s="33">
        <f>STOCK!C679</f>
        <v>0</v>
      </c>
      <c r="B536" s="33">
        <f>STOCK!D679</f>
        <v>0</v>
      </c>
      <c r="C536" s="33">
        <f>STOCK!E679</f>
        <v>0</v>
      </c>
      <c r="D536" s="33">
        <f>STOCK!F679</f>
        <v>0</v>
      </c>
      <c r="E536" s="33">
        <f>STOCK!G679</f>
        <v>0</v>
      </c>
      <c r="F536" s="33">
        <f>STOCK!H679</f>
        <v>0</v>
      </c>
      <c r="G536" s="33">
        <f>STOCK!I679</f>
        <v>0</v>
      </c>
      <c r="H536" s="33">
        <f>STOCK!J679</f>
        <v>0</v>
      </c>
      <c r="I536" s="33">
        <f>STOCK!K679</f>
        <v>0</v>
      </c>
      <c r="J536" s="33">
        <f>STOCK!L679</f>
        <v>0</v>
      </c>
      <c r="K536" s="33">
        <f>STOCK!M679</f>
        <v>0</v>
      </c>
      <c r="L536" s="33">
        <f>STOCK!N679</f>
        <v>0</v>
      </c>
      <c r="U536" s="33">
        <v>1</v>
      </c>
      <c r="V536" s="33">
        <f>STOCK!Q679</f>
        <v>0</v>
      </c>
      <c r="X536" s="33">
        <v>0</v>
      </c>
      <c r="Y536" s="33">
        <f t="shared" si="9"/>
        <v>0</v>
      </c>
      <c r="AG536" s="33">
        <f>STOCK!A679</f>
        <v>0</v>
      </c>
      <c r="AI536" s="33">
        <v>0</v>
      </c>
    </row>
    <row r="537" spans="1:35" x14ac:dyDescent="0.15">
      <c r="A537" s="33">
        <f>STOCK!C680</f>
        <v>0</v>
      </c>
      <c r="B537" s="33">
        <f>STOCK!D680</f>
        <v>0</v>
      </c>
      <c r="C537" s="33">
        <f>STOCK!E680</f>
        <v>0</v>
      </c>
      <c r="D537" s="33">
        <f>STOCK!F680</f>
        <v>0</v>
      </c>
      <c r="E537" s="33">
        <f>STOCK!G680</f>
        <v>0</v>
      </c>
      <c r="F537" s="33">
        <f>STOCK!H680</f>
        <v>0</v>
      </c>
      <c r="G537" s="33">
        <f>STOCK!I680</f>
        <v>0</v>
      </c>
      <c r="H537" s="33">
        <f>STOCK!J680</f>
        <v>0</v>
      </c>
      <c r="I537" s="33">
        <f>STOCK!K680</f>
        <v>0</v>
      </c>
      <c r="J537" s="33">
        <f>STOCK!L680</f>
        <v>0</v>
      </c>
      <c r="K537" s="33">
        <f>STOCK!M680</f>
        <v>0</v>
      </c>
      <c r="L537" s="33">
        <f>STOCK!N680</f>
        <v>0</v>
      </c>
      <c r="U537" s="33">
        <v>1</v>
      </c>
      <c r="V537" s="33">
        <f>STOCK!Q680</f>
        <v>0</v>
      </c>
      <c r="X537" s="33">
        <v>0</v>
      </c>
      <c r="Y537" s="33">
        <f t="shared" si="9"/>
        <v>0</v>
      </c>
      <c r="AG537" s="33">
        <f>STOCK!A680</f>
        <v>0</v>
      </c>
      <c r="AI537" s="33">
        <v>0</v>
      </c>
    </row>
    <row r="538" spans="1:35" x14ac:dyDescent="0.15">
      <c r="A538" s="33">
        <f>STOCK!C681</f>
        <v>0</v>
      </c>
      <c r="B538" s="33">
        <f>STOCK!D681</f>
        <v>0</v>
      </c>
      <c r="C538" s="33">
        <f>STOCK!E681</f>
        <v>0</v>
      </c>
      <c r="D538" s="33">
        <f>STOCK!F681</f>
        <v>0</v>
      </c>
      <c r="E538" s="33">
        <f>STOCK!G681</f>
        <v>0</v>
      </c>
      <c r="F538" s="33">
        <f>STOCK!H681</f>
        <v>0</v>
      </c>
      <c r="G538" s="33">
        <f>STOCK!I681</f>
        <v>0</v>
      </c>
      <c r="H538" s="33">
        <f>STOCK!J681</f>
        <v>0</v>
      </c>
      <c r="I538" s="33">
        <f>STOCK!K681</f>
        <v>0</v>
      </c>
      <c r="J538" s="33">
        <f>STOCK!L681</f>
        <v>0</v>
      </c>
      <c r="K538" s="33">
        <f>STOCK!M681</f>
        <v>0</v>
      </c>
      <c r="L538" s="33">
        <f>STOCK!N681</f>
        <v>0</v>
      </c>
      <c r="U538" s="33">
        <v>1</v>
      </c>
      <c r="V538" s="33">
        <f>STOCK!Q681</f>
        <v>0</v>
      </c>
      <c r="X538" s="33">
        <v>0</v>
      </c>
      <c r="Y538" s="33">
        <f t="shared" si="9"/>
        <v>0</v>
      </c>
      <c r="AG538" s="33">
        <f>STOCK!A681</f>
        <v>0</v>
      </c>
      <c r="AI538" s="33">
        <v>0</v>
      </c>
    </row>
    <row r="539" spans="1:35" x14ac:dyDescent="0.15">
      <c r="A539" s="33">
        <f>STOCK!C682</f>
        <v>0</v>
      </c>
      <c r="B539" s="33">
        <f>STOCK!D682</f>
        <v>0</v>
      </c>
      <c r="C539" s="33">
        <f>STOCK!E682</f>
        <v>0</v>
      </c>
      <c r="D539" s="33">
        <f>STOCK!F682</f>
        <v>0</v>
      </c>
      <c r="E539" s="33">
        <f>STOCK!G682</f>
        <v>0</v>
      </c>
      <c r="F539" s="33">
        <f>STOCK!H682</f>
        <v>0</v>
      </c>
      <c r="G539" s="33">
        <f>STOCK!I682</f>
        <v>0</v>
      </c>
      <c r="H539" s="33">
        <f>STOCK!J682</f>
        <v>0</v>
      </c>
      <c r="I539" s="33">
        <f>STOCK!K682</f>
        <v>0</v>
      </c>
      <c r="J539" s="33">
        <f>STOCK!L682</f>
        <v>0</v>
      </c>
      <c r="K539" s="33">
        <f>STOCK!M682</f>
        <v>0</v>
      </c>
      <c r="L539" s="33">
        <f>STOCK!N682</f>
        <v>0</v>
      </c>
      <c r="U539" s="33">
        <v>1</v>
      </c>
      <c r="V539" s="33">
        <f>STOCK!Q682</f>
        <v>0</v>
      </c>
      <c r="X539" s="33">
        <v>0</v>
      </c>
      <c r="Y539" s="33">
        <f t="shared" si="9"/>
        <v>0</v>
      </c>
      <c r="AG539" s="33">
        <f>STOCK!A682</f>
        <v>0</v>
      </c>
      <c r="AI539" s="33">
        <v>0</v>
      </c>
    </row>
    <row r="540" spans="1:35" x14ac:dyDescent="0.15">
      <c r="A540" s="33">
        <f>STOCK!C683</f>
        <v>0</v>
      </c>
      <c r="B540" s="33">
        <f>STOCK!D683</f>
        <v>0</v>
      </c>
      <c r="C540" s="33">
        <f>STOCK!E683</f>
        <v>0</v>
      </c>
      <c r="D540" s="33">
        <f>STOCK!F683</f>
        <v>0</v>
      </c>
      <c r="E540" s="33">
        <f>STOCK!G683</f>
        <v>0</v>
      </c>
      <c r="F540" s="33">
        <f>STOCK!H683</f>
        <v>0</v>
      </c>
      <c r="G540" s="33">
        <f>STOCK!I683</f>
        <v>0</v>
      </c>
      <c r="H540" s="33">
        <f>STOCK!J683</f>
        <v>0</v>
      </c>
      <c r="I540" s="33">
        <f>STOCK!K683</f>
        <v>0</v>
      </c>
      <c r="J540" s="33">
        <f>STOCK!L683</f>
        <v>0</v>
      </c>
      <c r="K540" s="33">
        <f>STOCK!M683</f>
        <v>0</v>
      </c>
      <c r="L540" s="33">
        <f>STOCK!N683</f>
        <v>0</v>
      </c>
      <c r="U540" s="33">
        <v>1</v>
      </c>
      <c r="V540" s="33">
        <f>STOCK!Q683</f>
        <v>0</v>
      </c>
      <c r="X540" s="33">
        <v>0</v>
      </c>
      <c r="Y540" s="33">
        <f t="shared" si="9"/>
        <v>0</v>
      </c>
      <c r="AG540" s="33">
        <f>STOCK!A683</f>
        <v>0</v>
      </c>
      <c r="AI540" s="33">
        <v>0</v>
      </c>
    </row>
    <row r="541" spans="1:35" x14ac:dyDescent="0.15">
      <c r="A541" s="33">
        <f>STOCK!C684</f>
        <v>0</v>
      </c>
      <c r="B541" s="33">
        <f>STOCK!D684</f>
        <v>0</v>
      </c>
      <c r="C541" s="33">
        <f>STOCK!E684</f>
        <v>0</v>
      </c>
      <c r="D541" s="33">
        <f>STOCK!F684</f>
        <v>0</v>
      </c>
      <c r="E541" s="33">
        <f>STOCK!G684</f>
        <v>0</v>
      </c>
      <c r="F541" s="33">
        <f>STOCK!H684</f>
        <v>0</v>
      </c>
      <c r="G541" s="33">
        <f>STOCK!I684</f>
        <v>0</v>
      </c>
      <c r="H541" s="33">
        <f>STOCK!J684</f>
        <v>0</v>
      </c>
      <c r="I541" s="33">
        <f>STOCK!K684</f>
        <v>0</v>
      </c>
      <c r="J541" s="33">
        <f>STOCK!L684</f>
        <v>0</v>
      </c>
      <c r="K541" s="33">
        <f>STOCK!M684</f>
        <v>0</v>
      </c>
      <c r="L541" s="33">
        <f>STOCK!N684</f>
        <v>0</v>
      </c>
      <c r="U541" s="33">
        <v>1</v>
      </c>
      <c r="V541" s="33">
        <f>STOCK!Q684</f>
        <v>0</v>
      </c>
      <c r="X541" s="33">
        <v>0</v>
      </c>
      <c r="Y541" s="33">
        <f t="shared" si="9"/>
        <v>0</v>
      </c>
      <c r="AG541" s="33">
        <f>STOCK!A684</f>
        <v>0</v>
      </c>
      <c r="AI541" s="33">
        <v>0</v>
      </c>
    </row>
    <row r="542" spans="1:35" x14ac:dyDescent="0.15">
      <c r="A542" s="33">
        <f>STOCK!C685</f>
        <v>0</v>
      </c>
      <c r="B542" s="33">
        <f>STOCK!D685</f>
        <v>0</v>
      </c>
      <c r="C542" s="33">
        <f>STOCK!E685</f>
        <v>0</v>
      </c>
      <c r="D542" s="33">
        <f>STOCK!F685</f>
        <v>0</v>
      </c>
      <c r="E542" s="33">
        <f>STOCK!G685</f>
        <v>0</v>
      </c>
      <c r="F542" s="33">
        <f>STOCK!H685</f>
        <v>0</v>
      </c>
      <c r="G542" s="33">
        <f>STOCK!I685</f>
        <v>0</v>
      </c>
      <c r="H542" s="33">
        <f>STOCK!J685</f>
        <v>0</v>
      </c>
      <c r="I542" s="33">
        <f>STOCK!K685</f>
        <v>0</v>
      </c>
      <c r="J542" s="33">
        <f>STOCK!L685</f>
        <v>0</v>
      </c>
      <c r="K542" s="33">
        <f>STOCK!M685</f>
        <v>0</v>
      </c>
      <c r="L542" s="33">
        <f>STOCK!N685</f>
        <v>0</v>
      </c>
      <c r="U542" s="33">
        <v>1</v>
      </c>
      <c r="V542" s="33">
        <f>STOCK!Q685</f>
        <v>0</v>
      </c>
      <c r="X542" s="33">
        <v>0</v>
      </c>
      <c r="Y542" s="33">
        <f t="shared" si="9"/>
        <v>0</v>
      </c>
      <c r="AG542" s="33">
        <f>STOCK!A685</f>
        <v>0</v>
      </c>
      <c r="AI542" s="33">
        <v>0</v>
      </c>
    </row>
    <row r="543" spans="1:35" x14ac:dyDescent="0.15">
      <c r="A543" s="33">
        <f>STOCK!C686</f>
        <v>0</v>
      </c>
      <c r="B543" s="33">
        <f>STOCK!D686</f>
        <v>0</v>
      </c>
      <c r="C543" s="33">
        <f>STOCK!E686</f>
        <v>0</v>
      </c>
      <c r="D543" s="33">
        <f>STOCK!F686</f>
        <v>0</v>
      </c>
      <c r="E543" s="33">
        <f>STOCK!G686</f>
        <v>0</v>
      </c>
      <c r="F543" s="33">
        <f>STOCK!H686</f>
        <v>0</v>
      </c>
      <c r="G543" s="33">
        <f>STOCK!I686</f>
        <v>0</v>
      </c>
      <c r="H543" s="33">
        <f>STOCK!J686</f>
        <v>0</v>
      </c>
      <c r="I543" s="33">
        <f>STOCK!K686</f>
        <v>0</v>
      </c>
      <c r="J543" s="33">
        <f>STOCK!L686</f>
        <v>0</v>
      </c>
      <c r="K543" s="33">
        <f>STOCK!M686</f>
        <v>0</v>
      </c>
      <c r="L543" s="33">
        <f>STOCK!N686</f>
        <v>0</v>
      </c>
      <c r="U543" s="33">
        <v>1</v>
      </c>
      <c r="V543" s="33">
        <f>STOCK!Q686</f>
        <v>0</v>
      </c>
      <c r="X543" s="33">
        <v>0</v>
      </c>
      <c r="Y543" s="33">
        <f t="shared" si="9"/>
        <v>0</v>
      </c>
      <c r="AG543" s="33">
        <f>STOCK!A686</f>
        <v>0</v>
      </c>
      <c r="AI543" s="33">
        <v>0</v>
      </c>
    </row>
    <row r="544" spans="1:35" x14ac:dyDescent="0.15">
      <c r="A544" s="33">
        <f>STOCK!C687</f>
        <v>0</v>
      </c>
      <c r="B544" s="33">
        <f>STOCK!D687</f>
        <v>0</v>
      </c>
      <c r="C544" s="33">
        <f>STOCK!E687</f>
        <v>0</v>
      </c>
      <c r="D544" s="33">
        <f>STOCK!F687</f>
        <v>0</v>
      </c>
      <c r="E544" s="33">
        <f>STOCK!G687</f>
        <v>0</v>
      </c>
      <c r="F544" s="33">
        <f>STOCK!H687</f>
        <v>0</v>
      </c>
      <c r="G544" s="33">
        <f>STOCK!I687</f>
        <v>0</v>
      </c>
      <c r="H544" s="33">
        <f>STOCK!J687</f>
        <v>0</v>
      </c>
      <c r="I544" s="33">
        <f>STOCK!K687</f>
        <v>0</v>
      </c>
      <c r="J544" s="33">
        <f>STOCK!L687</f>
        <v>0</v>
      </c>
      <c r="K544" s="33">
        <f>STOCK!M687</f>
        <v>0</v>
      </c>
      <c r="L544" s="33">
        <f>STOCK!N687</f>
        <v>0</v>
      </c>
      <c r="U544" s="33">
        <v>1</v>
      </c>
      <c r="V544" s="33">
        <f>STOCK!Q687</f>
        <v>0</v>
      </c>
      <c r="X544" s="33">
        <v>0</v>
      </c>
      <c r="Y544" s="33">
        <f t="shared" si="9"/>
        <v>0</v>
      </c>
      <c r="AG544" s="33">
        <f>STOCK!A687</f>
        <v>0</v>
      </c>
      <c r="AI544" s="33">
        <v>0</v>
      </c>
    </row>
    <row r="545" spans="1:35" x14ac:dyDescent="0.15">
      <c r="A545" s="33">
        <f>STOCK!C688</f>
        <v>0</v>
      </c>
      <c r="B545" s="33">
        <f>STOCK!D688</f>
        <v>0</v>
      </c>
      <c r="C545" s="33">
        <f>STOCK!E688</f>
        <v>0</v>
      </c>
      <c r="D545" s="33">
        <f>STOCK!F688</f>
        <v>0</v>
      </c>
      <c r="E545" s="33">
        <f>STOCK!G688</f>
        <v>0</v>
      </c>
      <c r="F545" s="33">
        <f>STOCK!H688</f>
        <v>0</v>
      </c>
      <c r="G545" s="33">
        <f>STOCK!I688</f>
        <v>0</v>
      </c>
      <c r="H545" s="33">
        <f>STOCK!J688</f>
        <v>0</v>
      </c>
      <c r="I545" s="33">
        <f>STOCK!K688</f>
        <v>0</v>
      </c>
      <c r="J545" s="33">
        <f>STOCK!L688</f>
        <v>0</v>
      </c>
      <c r="K545" s="33">
        <f>STOCK!M688</f>
        <v>0</v>
      </c>
      <c r="L545" s="33">
        <f>STOCK!N688</f>
        <v>0</v>
      </c>
      <c r="U545" s="33">
        <v>1</v>
      </c>
      <c r="V545" s="33">
        <f>STOCK!Q688</f>
        <v>0</v>
      </c>
      <c r="X545" s="33">
        <v>0</v>
      </c>
      <c r="Y545" s="33">
        <f t="shared" si="9"/>
        <v>0</v>
      </c>
      <c r="AG545" s="33">
        <f>STOCK!A688</f>
        <v>0</v>
      </c>
      <c r="AI545" s="33">
        <v>0</v>
      </c>
    </row>
    <row r="546" spans="1:35" x14ac:dyDescent="0.15">
      <c r="A546" s="33">
        <f>STOCK!C689</f>
        <v>0</v>
      </c>
      <c r="B546" s="33">
        <f>STOCK!D689</f>
        <v>0</v>
      </c>
      <c r="C546" s="33">
        <f>STOCK!E689</f>
        <v>0</v>
      </c>
      <c r="D546" s="33">
        <f>STOCK!F689</f>
        <v>0</v>
      </c>
      <c r="E546" s="33">
        <f>STOCK!G689</f>
        <v>0</v>
      </c>
      <c r="F546" s="33">
        <f>STOCK!H689</f>
        <v>0</v>
      </c>
      <c r="G546" s="33">
        <f>STOCK!I689</f>
        <v>0</v>
      </c>
      <c r="H546" s="33">
        <f>STOCK!J689</f>
        <v>0</v>
      </c>
      <c r="I546" s="33">
        <f>STOCK!K689</f>
        <v>0</v>
      </c>
      <c r="J546" s="33">
        <f>STOCK!L689</f>
        <v>0</v>
      </c>
      <c r="K546" s="33">
        <f>STOCK!M689</f>
        <v>0</v>
      </c>
      <c r="L546" s="33">
        <f>STOCK!N689</f>
        <v>0</v>
      </c>
      <c r="U546" s="33">
        <v>1</v>
      </c>
      <c r="V546" s="33">
        <f>STOCK!Q689</f>
        <v>0</v>
      </c>
      <c r="X546" s="33">
        <v>0</v>
      </c>
      <c r="Y546" s="33">
        <f t="shared" si="9"/>
        <v>0</v>
      </c>
      <c r="AG546" s="33">
        <f>STOCK!A689</f>
        <v>0</v>
      </c>
      <c r="AI546" s="33">
        <v>0</v>
      </c>
    </row>
    <row r="547" spans="1:35" x14ac:dyDescent="0.15">
      <c r="A547" s="33">
        <f>STOCK!C690</f>
        <v>0</v>
      </c>
      <c r="B547" s="33">
        <f>STOCK!D690</f>
        <v>0</v>
      </c>
      <c r="C547" s="33">
        <f>STOCK!E690</f>
        <v>0</v>
      </c>
      <c r="D547" s="33">
        <f>STOCK!F690</f>
        <v>0</v>
      </c>
      <c r="E547" s="33">
        <f>STOCK!G690</f>
        <v>0</v>
      </c>
      <c r="F547" s="33">
        <f>STOCK!H690</f>
        <v>0</v>
      </c>
      <c r="G547" s="33">
        <f>STOCK!I690</f>
        <v>0</v>
      </c>
      <c r="H547" s="33">
        <f>STOCK!J690</f>
        <v>0</v>
      </c>
      <c r="I547" s="33">
        <f>STOCK!K690</f>
        <v>0</v>
      </c>
      <c r="J547" s="33">
        <f>STOCK!L690</f>
        <v>0</v>
      </c>
      <c r="K547" s="33">
        <f>STOCK!M690</f>
        <v>0</v>
      </c>
      <c r="L547" s="33">
        <f>STOCK!N690</f>
        <v>0</v>
      </c>
      <c r="U547" s="33">
        <v>1</v>
      </c>
      <c r="V547" s="33">
        <f>STOCK!Q690</f>
        <v>0</v>
      </c>
      <c r="X547" s="33">
        <v>0</v>
      </c>
      <c r="Y547" s="33">
        <f t="shared" si="9"/>
        <v>0</v>
      </c>
      <c r="AG547" s="33">
        <f>STOCK!A690</f>
        <v>0</v>
      </c>
      <c r="AI547" s="33">
        <v>0</v>
      </c>
    </row>
    <row r="548" spans="1:35" x14ac:dyDescent="0.15">
      <c r="A548" s="33">
        <f>STOCK!C691</f>
        <v>0</v>
      </c>
      <c r="B548" s="33">
        <f>STOCK!D691</f>
        <v>0</v>
      </c>
      <c r="C548" s="33">
        <f>STOCK!E691</f>
        <v>0</v>
      </c>
      <c r="D548" s="33">
        <f>STOCK!F691</f>
        <v>0</v>
      </c>
      <c r="E548" s="33">
        <f>STOCK!G691</f>
        <v>0</v>
      </c>
      <c r="F548" s="33">
        <f>STOCK!H691</f>
        <v>0</v>
      </c>
      <c r="G548" s="33">
        <f>STOCK!I691</f>
        <v>0</v>
      </c>
      <c r="H548" s="33">
        <f>STOCK!J691</f>
        <v>0</v>
      </c>
      <c r="I548" s="33">
        <f>STOCK!K691</f>
        <v>0</v>
      </c>
      <c r="J548" s="33">
        <f>STOCK!L691</f>
        <v>0</v>
      </c>
      <c r="K548" s="33">
        <f>STOCK!M691</f>
        <v>0</v>
      </c>
      <c r="L548" s="33">
        <f>STOCK!N691</f>
        <v>0</v>
      </c>
      <c r="U548" s="33">
        <v>1</v>
      </c>
      <c r="V548" s="33">
        <f>STOCK!Q691</f>
        <v>0</v>
      </c>
      <c r="X548" s="33">
        <v>0</v>
      </c>
      <c r="Y548" s="33">
        <f t="shared" si="9"/>
        <v>0</v>
      </c>
      <c r="AG548" s="33">
        <f>STOCK!A691</f>
        <v>0</v>
      </c>
      <c r="AI548" s="33">
        <v>0</v>
      </c>
    </row>
    <row r="549" spans="1:35" x14ac:dyDescent="0.15">
      <c r="A549" s="33">
        <f>STOCK!C692</f>
        <v>0</v>
      </c>
      <c r="B549" s="33">
        <f>STOCK!D692</f>
        <v>0</v>
      </c>
      <c r="C549" s="33">
        <f>STOCK!E692</f>
        <v>0</v>
      </c>
      <c r="D549" s="33">
        <f>STOCK!F692</f>
        <v>0</v>
      </c>
      <c r="E549" s="33">
        <f>STOCK!G692</f>
        <v>0</v>
      </c>
      <c r="F549" s="33">
        <f>STOCK!H692</f>
        <v>0</v>
      </c>
      <c r="G549" s="33">
        <f>STOCK!I692</f>
        <v>0</v>
      </c>
      <c r="H549" s="33">
        <f>STOCK!J692</f>
        <v>0</v>
      </c>
      <c r="I549" s="33">
        <f>STOCK!K692</f>
        <v>0</v>
      </c>
      <c r="J549" s="33">
        <f>STOCK!L692</f>
        <v>0</v>
      </c>
      <c r="K549" s="33">
        <f>STOCK!M692</f>
        <v>0</v>
      </c>
      <c r="L549" s="33">
        <f>STOCK!N692</f>
        <v>0</v>
      </c>
      <c r="U549" s="33">
        <v>1</v>
      </c>
      <c r="V549" s="33">
        <f>STOCK!Q692</f>
        <v>0</v>
      </c>
      <c r="X549" s="33">
        <v>0</v>
      </c>
      <c r="Y549" s="33">
        <f t="shared" si="9"/>
        <v>0</v>
      </c>
      <c r="AG549" s="33">
        <f>STOCK!A692</f>
        <v>0</v>
      </c>
      <c r="AI549" s="33">
        <v>0</v>
      </c>
    </row>
    <row r="550" spans="1:35" x14ac:dyDescent="0.15">
      <c r="A550" s="33">
        <f>STOCK!C693</f>
        <v>0</v>
      </c>
      <c r="B550" s="33">
        <f>STOCK!D693</f>
        <v>0</v>
      </c>
      <c r="C550" s="33">
        <f>STOCK!E693</f>
        <v>0</v>
      </c>
      <c r="D550" s="33">
        <f>STOCK!F693</f>
        <v>0</v>
      </c>
      <c r="E550" s="33">
        <f>STOCK!G693</f>
        <v>0</v>
      </c>
      <c r="F550" s="33">
        <f>STOCK!H693</f>
        <v>0</v>
      </c>
      <c r="G550" s="33">
        <f>STOCK!I693</f>
        <v>0</v>
      </c>
      <c r="H550" s="33">
        <f>STOCK!J693</f>
        <v>0</v>
      </c>
      <c r="I550" s="33">
        <f>STOCK!K693</f>
        <v>0</v>
      </c>
      <c r="J550" s="33">
        <f>STOCK!L693</f>
        <v>0</v>
      </c>
      <c r="K550" s="33">
        <f>STOCK!M693</f>
        <v>0</v>
      </c>
      <c r="L550" s="33">
        <f>STOCK!N693</f>
        <v>0</v>
      </c>
      <c r="U550" s="33">
        <v>1</v>
      </c>
      <c r="V550" s="33">
        <f>STOCK!Q693</f>
        <v>0</v>
      </c>
      <c r="X550" s="33">
        <v>0</v>
      </c>
      <c r="Y550" s="33">
        <f t="shared" si="9"/>
        <v>0</v>
      </c>
      <c r="AG550" s="33">
        <f>STOCK!A693</f>
        <v>0</v>
      </c>
      <c r="AI550" s="33">
        <v>0</v>
      </c>
    </row>
    <row r="551" spans="1:35" x14ac:dyDescent="0.15">
      <c r="A551" s="33">
        <f>STOCK!C694</f>
        <v>0</v>
      </c>
      <c r="B551" s="33">
        <f>STOCK!D694</f>
        <v>0</v>
      </c>
      <c r="C551" s="33">
        <f>STOCK!E694</f>
        <v>0</v>
      </c>
      <c r="D551" s="33">
        <f>STOCK!F694</f>
        <v>0</v>
      </c>
      <c r="E551" s="33">
        <f>STOCK!G694</f>
        <v>0</v>
      </c>
      <c r="F551" s="33">
        <f>STOCK!H694</f>
        <v>0</v>
      </c>
      <c r="G551" s="33">
        <f>STOCK!I694</f>
        <v>0</v>
      </c>
      <c r="H551" s="33">
        <f>STOCK!J694</f>
        <v>0</v>
      </c>
      <c r="I551" s="33">
        <f>STOCK!K694</f>
        <v>0</v>
      </c>
      <c r="J551" s="33">
        <f>STOCK!L694</f>
        <v>0</v>
      </c>
      <c r="K551" s="33">
        <f>STOCK!M694</f>
        <v>0</v>
      </c>
      <c r="L551" s="33">
        <f>STOCK!N694</f>
        <v>0</v>
      </c>
      <c r="U551" s="33">
        <v>1</v>
      </c>
      <c r="V551" s="33">
        <f>STOCK!Q694</f>
        <v>0</v>
      </c>
      <c r="X551" s="33">
        <v>0</v>
      </c>
      <c r="Y551" s="33">
        <f t="shared" si="9"/>
        <v>0</v>
      </c>
      <c r="AG551" s="33">
        <f>STOCK!A694</f>
        <v>0</v>
      </c>
      <c r="AI551" s="33">
        <v>0</v>
      </c>
    </row>
    <row r="552" spans="1:35" x14ac:dyDescent="0.15">
      <c r="A552" s="33">
        <f>STOCK!C695</f>
        <v>0</v>
      </c>
      <c r="B552" s="33">
        <f>STOCK!D695</f>
        <v>0</v>
      </c>
      <c r="C552" s="33">
        <f>STOCK!E695</f>
        <v>0</v>
      </c>
      <c r="D552" s="33">
        <f>STOCK!F695</f>
        <v>0</v>
      </c>
      <c r="E552" s="33">
        <f>STOCK!G695</f>
        <v>0</v>
      </c>
      <c r="F552" s="33">
        <f>STOCK!H695</f>
        <v>0</v>
      </c>
      <c r="G552" s="33">
        <f>STOCK!I695</f>
        <v>0</v>
      </c>
      <c r="H552" s="33">
        <f>STOCK!J695</f>
        <v>0</v>
      </c>
      <c r="I552" s="33">
        <f>STOCK!K695</f>
        <v>0</v>
      </c>
      <c r="J552" s="33">
        <f>STOCK!L695</f>
        <v>0</v>
      </c>
      <c r="K552" s="33">
        <f>STOCK!M695</f>
        <v>0</v>
      </c>
      <c r="L552" s="33">
        <f>STOCK!N695</f>
        <v>0</v>
      </c>
      <c r="U552" s="33">
        <v>1</v>
      </c>
      <c r="V552" s="33">
        <f>STOCK!Q695</f>
        <v>0</v>
      </c>
      <c r="X552" s="33">
        <v>0</v>
      </c>
      <c r="Y552" s="33">
        <f t="shared" si="9"/>
        <v>0</v>
      </c>
      <c r="AG552" s="33">
        <f>STOCK!A695</f>
        <v>0</v>
      </c>
      <c r="AI552" s="33">
        <v>0</v>
      </c>
    </row>
    <row r="553" spans="1:35" x14ac:dyDescent="0.15">
      <c r="A553" s="33">
        <f>STOCK!C696</f>
        <v>0</v>
      </c>
      <c r="B553" s="33">
        <f>STOCK!D696</f>
        <v>0</v>
      </c>
      <c r="C553" s="33">
        <f>STOCK!E696</f>
        <v>0</v>
      </c>
      <c r="D553" s="33">
        <f>STOCK!F696</f>
        <v>0</v>
      </c>
      <c r="E553" s="33">
        <f>STOCK!G696</f>
        <v>0</v>
      </c>
      <c r="F553" s="33">
        <f>STOCK!H696</f>
        <v>0</v>
      </c>
      <c r="G553" s="33">
        <f>STOCK!I696</f>
        <v>0</v>
      </c>
      <c r="H553" s="33">
        <f>STOCK!J696</f>
        <v>0</v>
      </c>
      <c r="I553" s="33">
        <f>STOCK!K696</f>
        <v>0</v>
      </c>
      <c r="J553" s="33">
        <f>STOCK!L696</f>
        <v>0</v>
      </c>
      <c r="K553" s="33">
        <f>STOCK!M696</f>
        <v>0</v>
      </c>
      <c r="L553" s="33">
        <f>STOCK!N696</f>
        <v>0</v>
      </c>
      <c r="U553" s="33">
        <v>1</v>
      </c>
      <c r="V553" s="33">
        <f>STOCK!Q696</f>
        <v>0</v>
      </c>
      <c r="X553" s="33">
        <v>0</v>
      </c>
      <c r="Y553" s="33">
        <f t="shared" si="9"/>
        <v>0</v>
      </c>
      <c r="AG553" s="33">
        <f>STOCK!A696</f>
        <v>0</v>
      </c>
      <c r="AI553" s="33">
        <v>0</v>
      </c>
    </row>
    <row r="554" spans="1:35" x14ac:dyDescent="0.15">
      <c r="A554" s="33">
        <f>STOCK!C697</f>
        <v>0</v>
      </c>
      <c r="B554" s="33">
        <f>STOCK!D697</f>
        <v>0</v>
      </c>
      <c r="C554" s="33">
        <f>STOCK!E697</f>
        <v>0</v>
      </c>
      <c r="D554" s="33">
        <f>STOCK!F697</f>
        <v>0</v>
      </c>
      <c r="E554" s="33">
        <f>STOCK!G697</f>
        <v>0</v>
      </c>
      <c r="F554" s="33">
        <f>STOCK!H697</f>
        <v>0</v>
      </c>
      <c r="G554" s="33">
        <f>STOCK!I697</f>
        <v>0</v>
      </c>
      <c r="H554" s="33">
        <f>STOCK!J697</f>
        <v>0</v>
      </c>
      <c r="I554" s="33">
        <f>STOCK!K697</f>
        <v>0</v>
      </c>
      <c r="J554" s="33">
        <f>STOCK!L697</f>
        <v>0</v>
      </c>
      <c r="K554" s="33">
        <f>STOCK!M697</f>
        <v>0</v>
      </c>
      <c r="L554" s="33">
        <f>STOCK!N697</f>
        <v>0</v>
      </c>
      <c r="U554" s="33">
        <v>1</v>
      </c>
      <c r="V554" s="33">
        <f>STOCK!Q697</f>
        <v>0</v>
      </c>
      <c r="X554" s="33">
        <v>0</v>
      </c>
      <c r="Y554" s="33">
        <f t="shared" si="9"/>
        <v>0</v>
      </c>
      <c r="AG554" s="33">
        <f>STOCK!A697</f>
        <v>0</v>
      </c>
      <c r="AI554" s="33">
        <v>0</v>
      </c>
    </row>
    <row r="555" spans="1:35" x14ac:dyDescent="0.15">
      <c r="A555" s="33">
        <f>STOCK!C698</f>
        <v>0</v>
      </c>
      <c r="B555" s="33">
        <f>STOCK!D698</f>
        <v>0</v>
      </c>
      <c r="C555" s="33">
        <f>STOCK!E698</f>
        <v>0</v>
      </c>
      <c r="D555" s="33">
        <f>STOCK!F698</f>
        <v>0</v>
      </c>
      <c r="E555" s="33">
        <f>STOCK!G698</f>
        <v>0</v>
      </c>
      <c r="F555" s="33">
        <f>STOCK!H698</f>
        <v>0</v>
      </c>
      <c r="G555" s="33">
        <f>STOCK!I698</f>
        <v>0</v>
      </c>
      <c r="H555" s="33">
        <f>STOCK!J698</f>
        <v>0</v>
      </c>
      <c r="I555" s="33">
        <f>STOCK!K698</f>
        <v>0</v>
      </c>
      <c r="J555" s="33">
        <f>STOCK!L698</f>
        <v>0</v>
      </c>
      <c r="K555" s="33">
        <f>STOCK!M698</f>
        <v>0</v>
      </c>
      <c r="L555" s="33">
        <f>STOCK!N698</f>
        <v>0</v>
      </c>
      <c r="U555" s="33">
        <v>1</v>
      </c>
      <c r="V555" s="33">
        <f>STOCK!Q698</f>
        <v>0</v>
      </c>
      <c r="X555" s="33">
        <v>0</v>
      </c>
      <c r="Y555" s="33">
        <f t="shared" si="9"/>
        <v>0</v>
      </c>
      <c r="AG555" s="33">
        <f>STOCK!A698</f>
        <v>0</v>
      </c>
      <c r="AI555" s="33">
        <v>0</v>
      </c>
    </row>
    <row r="556" spans="1:35" x14ac:dyDescent="0.15">
      <c r="A556" s="33">
        <f>STOCK!C699</f>
        <v>0</v>
      </c>
      <c r="B556" s="33">
        <f>STOCK!D699</f>
        <v>0</v>
      </c>
      <c r="C556" s="33">
        <f>STOCK!E699</f>
        <v>0</v>
      </c>
      <c r="D556" s="33">
        <f>STOCK!F699</f>
        <v>0</v>
      </c>
      <c r="E556" s="33">
        <f>STOCK!G699</f>
        <v>0</v>
      </c>
      <c r="F556" s="33">
        <f>STOCK!H699</f>
        <v>0</v>
      </c>
      <c r="G556" s="33">
        <f>STOCK!I699</f>
        <v>0</v>
      </c>
      <c r="H556" s="33">
        <f>STOCK!J699</f>
        <v>0</v>
      </c>
      <c r="I556" s="33">
        <f>STOCK!K699</f>
        <v>0</v>
      </c>
      <c r="J556" s="33">
        <f>STOCK!L699</f>
        <v>0</v>
      </c>
      <c r="K556" s="33">
        <f>STOCK!M699</f>
        <v>0</v>
      </c>
      <c r="L556" s="33">
        <f>STOCK!N699</f>
        <v>0</v>
      </c>
      <c r="U556" s="33">
        <v>1</v>
      </c>
      <c r="V556" s="33">
        <f>STOCK!Q699</f>
        <v>0</v>
      </c>
      <c r="X556" s="33">
        <v>0</v>
      </c>
      <c r="Y556" s="33">
        <f t="shared" si="9"/>
        <v>0</v>
      </c>
      <c r="AG556" s="33">
        <f>STOCK!A699</f>
        <v>0</v>
      </c>
      <c r="AI556" s="33">
        <v>0</v>
      </c>
    </row>
    <row r="557" spans="1:35" x14ac:dyDescent="0.15">
      <c r="A557" s="33">
        <f>STOCK!C700</f>
        <v>0</v>
      </c>
      <c r="B557" s="33">
        <f>STOCK!D700</f>
        <v>0</v>
      </c>
      <c r="C557" s="33">
        <f>STOCK!E700</f>
        <v>0</v>
      </c>
      <c r="D557" s="33">
        <f>STOCK!F700</f>
        <v>0</v>
      </c>
      <c r="E557" s="33">
        <f>STOCK!G700</f>
        <v>0</v>
      </c>
      <c r="F557" s="33">
        <f>STOCK!H700</f>
        <v>0</v>
      </c>
      <c r="G557" s="33">
        <f>STOCK!I700</f>
        <v>0</v>
      </c>
      <c r="H557" s="33">
        <f>STOCK!J700</f>
        <v>0</v>
      </c>
      <c r="I557" s="33">
        <f>STOCK!K700</f>
        <v>0</v>
      </c>
      <c r="J557" s="33">
        <f>STOCK!L700</f>
        <v>0</v>
      </c>
      <c r="K557" s="33">
        <f>STOCK!M700</f>
        <v>0</v>
      </c>
      <c r="L557" s="33">
        <f>STOCK!N700</f>
        <v>0</v>
      </c>
      <c r="U557" s="33">
        <v>1</v>
      </c>
      <c r="V557" s="33">
        <f>STOCK!Q700</f>
        <v>0</v>
      </c>
      <c r="X557" s="33">
        <v>0</v>
      </c>
      <c r="Y557" s="33">
        <f t="shared" si="9"/>
        <v>0</v>
      </c>
      <c r="AG557" s="33">
        <f>STOCK!A700</f>
        <v>0</v>
      </c>
      <c r="AI557" s="33">
        <v>0</v>
      </c>
    </row>
    <row r="558" spans="1:35" x14ac:dyDescent="0.15">
      <c r="A558" s="33">
        <f>STOCK!C701</f>
        <v>0</v>
      </c>
      <c r="B558" s="33">
        <f>STOCK!D701</f>
        <v>0</v>
      </c>
      <c r="C558" s="33">
        <f>STOCK!E701</f>
        <v>0</v>
      </c>
      <c r="D558" s="33">
        <f>STOCK!F701</f>
        <v>0</v>
      </c>
      <c r="E558" s="33">
        <f>STOCK!G701</f>
        <v>0</v>
      </c>
      <c r="F558" s="33">
        <f>STOCK!H701</f>
        <v>0</v>
      </c>
      <c r="G558" s="33">
        <f>STOCK!I701</f>
        <v>0</v>
      </c>
      <c r="H558" s="33">
        <f>STOCK!J701</f>
        <v>0</v>
      </c>
      <c r="I558" s="33">
        <f>STOCK!K701</f>
        <v>0</v>
      </c>
      <c r="J558" s="33">
        <f>STOCK!L701</f>
        <v>0</v>
      </c>
      <c r="K558" s="33">
        <f>STOCK!M701</f>
        <v>0</v>
      </c>
      <c r="L558" s="33">
        <f>STOCK!N701</f>
        <v>0</v>
      </c>
      <c r="U558" s="33">
        <v>1</v>
      </c>
      <c r="V558" s="33">
        <f>STOCK!Q701</f>
        <v>0</v>
      </c>
      <c r="X558" s="33">
        <v>0</v>
      </c>
      <c r="Y558" s="33">
        <f t="shared" si="9"/>
        <v>0</v>
      </c>
      <c r="AG558" s="33">
        <f>STOCK!A701</f>
        <v>0</v>
      </c>
      <c r="AI558" s="33">
        <v>0</v>
      </c>
    </row>
    <row r="559" spans="1:35" x14ac:dyDescent="0.15">
      <c r="A559" s="33">
        <f>STOCK!C702</f>
        <v>0</v>
      </c>
      <c r="B559" s="33">
        <f>STOCK!D702</f>
        <v>0</v>
      </c>
      <c r="C559" s="33">
        <f>STOCK!E702</f>
        <v>0</v>
      </c>
      <c r="D559" s="33">
        <f>STOCK!F702</f>
        <v>0</v>
      </c>
      <c r="E559" s="33">
        <f>STOCK!G702</f>
        <v>0</v>
      </c>
      <c r="F559" s="33">
        <f>STOCK!H702</f>
        <v>0</v>
      </c>
      <c r="G559" s="33">
        <f>STOCK!I702</f>
        <v>0</v>
      </c>
      <c r="H559" s="33">
        <f>STOCK!J702</f>
        <v>0</v>
      </c>
      <c r="I559" s="33">
        <f>STOCK!K702</f>
        <v>0</v>
      </c>
      <c r="J559" s="33">
        <f>STOCK!L702</f>
        <v>0</v>
      </c>
      <c r="K559" s="33">
        <f>STOCK!M702</f>
        <v>0</v>
      </c>
      <c r="L559" s="33">
        <f>STOCK!N702</f>
        <v>0</v>
      </c>
      <c r="U559" s="33">
        <v>1</v>
      </c>
      <c r="V559" s="33">
        <f>STOCK!Q702</f>
        <v>0</v>
      </c>
      <c r="X559" s="33">
        <v>0</v>
      </c>
      <c r="Y559" s="33">
        <f t="shared" si="9"/>
        <v>0</v>
      </c>
      <c r="AG559" s="33">
        <f>STOCK!A702</f>
        <v>0</v>
      </c>
      <c r="AI559" s="33">
        <v>0</v>
      </c>
    </row>
    <row r="560" spans="1:35" x14ac:dyDescent="0.15">
      <c r="A560" s="33">
        <f>STOCK!C703</f>
        <v>0</v>
      </c>
      <c r="B560" s="33">
        <f>STOCK!D703</f>
        <v>0</v>
      </c>
      <c r="C560" s="33">
        <f>STOCK!E703</f>
        <v>0</v>
      </c>
      <c r="D560" s="33">
        <f>STOCK!F703</f>
        <v>0</v>
      </c>
      <c r="E560" s="33">
        <f>STOCK!G703</f>
        <v>0</v>
      </c>
      <c r="F560" s="33">
        <f>STOCK!H703</f>
        <v>0</v>
      </c>
      <c r="G560" s="33">
        <f>STOCK!I703</f>
        <v>0</v>
      </c>
      <c r="H560" s="33">
        <f>STOCK!J703</f>
        <v>0</v>
      </c>
      <c r="I560" s="33">
        <f>STOCK!K703</f>
        <v>0</v>
      </c>
      <c r="J560" s="33">
        <f>STOCK!L703</f>
        <v>0</v>
      </c>
      <c r="K560" s="33">
        <f>STOCK!M703</f>
        <v>0</v>
      </c>
      <c r="L560" s="33">
        <f>STOCK!N703</f>
        <v>0</v>
      </c>
      <c r="U560" s="33">
        <v>1</v>
      </c>
      <c r="V560" s="33">
        <f>STOCK!Q703</f>
        <v>0</v>
      </c>
      <c r="X560" s="33">
        <v>0</v>
      </c>
      <c r="Y560" s="33">
        <f t="shared" si="9"/>
        <v>0</v>
      </c>
      <c r="AG560" s="33">
        <f>STOCK!A703</f>
        <v>0</v>
      </c>
      <c r="AI560" s="33">
        <v>0</v>
      </c>
    </row>
    <row r="561" spans="1:35" x14ac:dyDescent="0.15">
      <c r="A561" s="33">
        <f>STOCK!C704</f>
        <v>0</v>
      </c>
      <c r="B561" s="33">
        <f>STOCK!D704</f>
        <v>0</v>
      </c>
      <c r="C561" s="33">
        <f>STOCK!E704</f>
        <v>0</v>
      </c>
      <c r="D561" s="33">
        <f>STOCK!F704</f>
        <v>0</v>
      </c>
      <c r="E561" s="33">
        <f>STOCK!G704</f>
        <v>0</v>
      </c>
      <c r="F561" s="33">
        <f>STOCK!H704</f>
        <v>0</v>
      </c>
      <c r="G561" s="33">
        <f>STOCK!I704</f>
        <v>0</v>
      </c>
      <c r="H561" s="33">
        <f>STOCK!J704</f>
        <v>0</v>
      </c>
      <c r="I561" s="33">
        <f>STOCK!K704</f>
        <v>0</v>
      </c>
      <c r="J561" s="33">
        <f>STOCK!L704</f>
        <v>0</v>
      </c>
      <c r="K561" s="33">
        <f>STOCK!M704</f>
        <v>0</v>
      </c>
      <c r="L561" s="33">
        <f>STOCK!N704</f>
        <v>0</v>
      </c>
      <c r="U561" s="33">
        <v>1</v>
      </c>
      <c r="V561" s="33">
        <f>STOCK!Q704</f>
        <v>0</v>
      </c>
      <c r="X561" s="33">
        <v>0</v>
      </c>
      <c r="Y561" s="33">
        <f t="shared" si="9"/>
        <v>0</v>
      </c>
      <c r="AG561" s="33">
        <f>STOCK!A704</f>
        <v>0</v>
      </c>
      <c r="AI561" s="33">
        <v>0</v>
      </c>
    </row>
    <row r="562" spans="1:35" x14ac:dyDescent="0.15">
      <c r="A562" s="33">
        <f>STOCK!C705</f>
        <v>0</v>
      </c>
      <c r="B562" s="33">
        <f>STOCK!D705</f>
        <v>0</v>
      </c>
      <c r="C562" s="33">
        <f>STOCK!E705</f>
        <v>0</v>
      </c>
      <c r="D562" s="33">
        <f>STOCK!F705</f>
        <v>0</v>
      </c>
      <c r="E562" s="33">
        <f>STOCK!G705</f>
        <v>0</v>
      </c>
      <c r="F562" s="33">
        <f>STOCK!H705</f>
        <v>0</v>
      </c>
      <c r="G562" s="33">
        <f>STOCK!I705</f>
        <v>0</v>
      </c>
      <c r="H562" s="33">
        <f>STOCK!J705</f>
        <v>0</v>
      </c>
      <c r="I562" s="33">
        <f>STOCK!K705</f>
        <v>0</v>
      </c>
      <c r="J562" s="33">
        <f>STOCK!L705</f>
        <v>0</v>
      </c>
      <c r="K562" s="33">
        <f>STOCK!M705</f>
        <v>0</v>
      </c>
      <c r="L562" s="33">
        <f>STOCK!N705</f>
        <v>0</v>
      </c>
      <c r="U562" s="33">
        <v>1</v>
      </c>
      <c r="V562" s="33">
        <f>STOCK!Q705</f>
        <v>0</v>
      </c>
      <c r="X562" s="33">
        <v>0</v>
      </c>
      <c r="Y562" s="33">
        <f t="shared" si="9"/>
        <v>0</v>
      </c>
      <c r="AG562" s="33">
        <f>STOCK!A705</f>
        <v>0</v>
      </c>
      <c r="AI562" s="33">
        <v>0</v>
      </c>
    </row>
    <row r="563" spans="1:35" x14ac:dyDescent="0.15">
      <c r="A563" s="33">
        <f>STOCK!C706</f>
        <v>0</v>
      </c>
      <c r="B563" s="33">
        <f>STOCK!D706</f>
        <v>0</v>
      </c>
      <c r="C563" s="33">
        <f>STOCK!E706</f>
        <v>0</v>
      </c>
      <c r="D563" s="33">
        <f>STOCK!F706</f>
        <v>0</v>
      </c>
      <c r="E563" s="33">
        <f>STOCK!G706</f>
        <v>0</v>
      </c>
      <c r="F563" s="33">
        <f>STOCK!H706</f>
        <v>0</v>
      </c>
      <c r="G563" s="33">
        <f>STOCK!I706</f>
        <v>0</v>
      </c>
      <c r="H563" s="33">
        <f>STOCK!J706</f>
        <v>0</v>
      </c>
      <c r="I563" s="33">
        <f>STOCK!K706</f>
        <v>0</v>
      </c>
      <c r="J563" s="33">
        <f>STOCK!L706</f>
        <v>0</v>
      </c>
      <c r="K563" s="33">
        <f>STOCK!M706</f>
        <v>0</v>
      </c>
      <c r="L563" s="33">
        <f>STOCK!N706</f>
        <v>0</v>
      </c>
      <c r="U563" s="33">
        <v>1</v>
      </c>
      <c r="V563" s="33">
        <f>STOCK!Q706</f>
        <v>0</v>
      </c>
      <c r="X563" s="33">
        <v>0</v>
      </c>
      <c r="Y563" s="33">
        <f t="shared" si="9"/>
        <v>0</v>
      </c>
      <c r="AG563" s="33">
        <f>STOCK!A706</f>
        <v>0</v>
      </c>
      <c r="AI563" s="33">
        <v>0</v>
      </c>
    </row>
    <row r="564" spans="1:35" x14ac:dyDescent="0.15">
      <c r="A564" s="33">
        <f>STOCK!C707</f>
        <v>0</v>
      </c>
      <c r="B564" s="33">
        <f>STOCK!D707</f>
        <v>0</v>
      </c>
      <c r="C564" s="33">
        <f>STOCK!E707</f>
        <v>0</v>
      </c>
      <c r="D564" s="33">
        <f>STOCK!F707</f>
        <v>0</v>
      </c>
      <c r="E564" s="33">
        <f>STOCK!G707</f>
        <v>0</v>
      </c>
      <c r="F564" s="33">
        <f>STOCK!H707</f>
        <v>0</v>
      </c>
      <c r="G564" s="33">
        <f>STOCK!I707</f>
        <v>0</v>
      </c>
      <c r="H564" s="33">
        <f>STOCK!J707</f>
        <v>0</v>
      </c>
      <c r="I564" s="33">
        <f>STOCK!K707</f>
        <v>0</v>
      </c>
      <c r="J564" s="33">
        <f>STOCK!L707</f>
        <v>0</v>
      </c>
      <c r="K564" s="33">
        <f>STOCK!M707</f>
        <v>0</v>
      </c>
      <c r="L564" s="33">
        <f>STOCK!N707</f>
        <v>0</v>
      </c>
      <c r="U564" s="33">
        <v>1</v>
      </c>
      <c r="V564" s="33">
        <f>STOCK!Q707</f>
        <v>0</v>
      </c>
      <c r="X564" s="33">
        <v>0</v>
      </c>
      <c r="Y564" s="33">
        <f t="shared" si="9"/>
        <v>0</v>
      </c>
      <c r="AG564" s="33">
        <f>STOCK!A707</f>
        <v>0</v>
      </c>
      <c r="AI564" s="33">
        <v>0</v>
      </c>
    </row>
    <row r="565" spans="1:35" x14ac:dyDescent="0.15">
      <c r="A565" s="33">
        <f>STOCK!C708</f>
        <v>0</v>
      </c>
      <c r="B565" s="33">
        <f>STOCK!D708</f>
        <v>0</v>
      </c>
      <c r="C565" s="33">
        <f>STOCK!E708</f>
        <v>0</v>
      </c>
      <c r="D565" s="33">
        <f>STOCK!F708</f>
        <v>0</v>
      </c>
      <c r="E565" s="33">
        <f>STOCK!G708</f>
        <v>0</v>
      </c>
      <c r="F565" s="33">
        <f>STOCK!H708</f>
        <v>0</v>
      </c>
      <c r="G565" s="33">
        <f>STOCK!I708</f>
        <v>0</v>
      </c>
      <c r="H565" s="33">
        <f>STOCK!J708</f>
        <v>0</v>
      </c>
      <c r="I565" s="33">
        <f>STOCK!K708</f>
        <v>0</v>
      </c>
      <c r="J565" s="33">
        <f>STOCK!L708</f>
        <v>0</v>
      </c>
      <c r="K565" s="33">
        <f>STOCK!M708</f>
        <v>0</v>
      </c>
      <c r="L565" s="33">
        <f>STOCK!N708</f>
        <v>0</v>
      </c>
      <c r="U565" s="33">
        <v>1</v>
      </c>
      <c r="V565" s="33">
        <f>STOCK!Q708</f>
        <v>0</v>
      </c>
      <c r="X565" s="33">
        <v>0</v>
      </c>
      <c r="Y565" s="33">
        <f t="shared" si="9"/>
        <v>0</v>
      </c>
      <c r="AG565" s="33">
        <f>STOCK!A708</f>
        <v>0</v>
      </c>
      <c r="AI565" s="33">
        <v>0</v>
      </c>
    </row>
    <row r="566" spans="1:35" x14ac:dyDescent="0.15">
      <c r="A566" s="33">
        <f>STOCK!C709</f>
        <v>0</v>
      </c>
      <c r="B566" s="33">
        <f>STOCK!D709</f>
        <v>0</v>
      </c>
      <c r="C566" s="33">
        <f>STOCK!E709</f>
        <v>0</v>
      </c>
      <c r="D566" s="33">
        <f>STOCK!F709</f>
        <v>0</v>
      </c>
      <c r="E566" s="33">
        <f>STOCK!G709</f>
        <v>0</v>
      </c>
      <c r="F566" s="33">
        <f>STOCK!H709</f>
        <v>0</v>
      </c>
      <c r="G566" s="33">
        <f>STOCK!I709</f>
        <v>0</v>
      </c>
      <c r="H566" s="33">
        <f>STOCK!J709</f>
        <v>0</v>
      </c>
      <c r="I566" s="33">
        <f>STOCK!K709</f>
        <v>0</v>
      </c>
      <c r="J566" s="33">
        <f>STOCK!L709</f>
        <v>0</v>
      </c>
      <c r="K566" s="33">
        <f>STOCK!M709</f>
        <v>0</v>
      </c>
      <c r="L566" s="33">
        <f>STOCK!N709</f>
        <v>0</v>
      </c>
      <c r="U566" s="33">
        <v>1</v>
      </c>
      <c r="V566" s="33">
        <f>STOCK!Q709</f>
        <v>0</v>
      </c>
      <c r="X566" s="33">
        <v>0</v>
      </c>
      <c r="Y566" s="33">
        <f t="shared" si="9"/>
        <v>0</v>
      </c>
      <c r="AG566" s="33">
        <f>STOCK!A709</f>
        <v>0</v>
      </c>
      <c r="AI566" s="33">
        <v>0</v>
      </c>
    </row>
    <row r="567" spans="1:35" x14ac:dyDescent="0.15">
      <c r="A567" s="33">
        <f>STOCK!C710</f>
        <v>0</v>
      </c>
      <c r="B567" s="33">
        <f>STOCK!D710</f>
        <v>0</v>
      </c>
      <c r="C567" s="33">
        <f>STOCK!E710</f>
        <v>0</v>
      </c>
      <c r="D567" s="33">
        <f>STOCK!F710</f>
        <v>0</v>
      </c>
      <c r="E567" s="33">
        <f>STOCK!G710</f>
        <v>0</v>
      </c>
      <c r="F567" s="33">
        <f>STOCK!H710</f>
        <v>0</v>
      </c>
      <c r="G567" s="33">
        <f>STOCK!I710</f>
        <v>0</v>
      </c>
      <c r="H567" s="33">
        <f>STOCK!J710</f>
        <v>0</v>
      </c>
      <c r="I567" s="33">
        <f>STOCK!K710</f>
        <v>0</v>
      </c>
      <c r="J567" s="33">
        <f>STOCK!L710</f>
        <v>0</v>
      </c>
      <c r="K567" s="33">
        <f>STOCK!M710</f>
        <v>0</v>
      </c>
      <c r="L567" s="33">
        <f>STOCK!N710</f>
        <v>0</v>
      </c>
      <c r="U567" s="33">
        <v>1</v>
      </c>
      <c r="V567" s="33">
        <f>STOCK!Q710</f>
        <v>0</v>
      </c>
      <c r="X567" s="33">
        <v>0</v>
      </c>
      <c r="Y567" s="33">
        <f t="shared" si="9"/>
        <v>0</v>
      </c>
      <c r="AG567" s="33">
        <f>STOCK!A710</f>
        <v>0</v>
      </c>
      <c r="AI567" s="33">
        <v>0</v>
      </c>
    </row>
    <row r="568" spans="1:35" x14ac:dyDescent="0.15">
      <c r="A568" s="33">
        <f>STOCK!C711</f>
        <v>0</v>
      </c>
      <c r="B568" s="33">
        <f>STOCK!D711</f>
        <v>0</v>
      </c>
      <c r="C568" s="33">
        <f>STOCK!E711</f>
        <v>0</v>
      </c>
      <c r="D568" s="33">
        <f>STOCK!F711</f>
        <v>0</v>
      </c>
      <c r="E568" s="33">
        <f>STOCK!G711</f>
        <v>0</v>
      </c>
      <c r="F568" s="33">
        <f>STOCK!H711</f>
        <v>0</v>
      </c>
      <c r="G568" s="33">
        <f>STOCK!I711</f>
        <v>0</v>
      </c>
      <c r="H568" s="33">
        <f>STOCK!J711</f>
        <v>0</v>
      </c>
      <c r="I568" s="33">
        <f>STOCK!K711</f>
        <v>0</v>
      </c>
      <c r="J568" s="33">
        <f>STOCK!L711</f>
        <v>0</v>
      </c>
      <c r="K568" s="33">
        <f>STOCK!M711</f>
        <v>0</v>
      </c>
      <c r="L568" s="33">
        <f>STOCK!N711</f>
        <v>0</v>
      </c>
      <c r="U568" s="33">
        <v>1</v>
      </c>
      <c r="V568" s="33">
        <f>STOCK!Q711</f>
        <v>0</v>
      </c>
      <c r="X568" s="33">
        <v>0</v>
      </c>
      <c r="Y568" s="33">
        <f t="shared" si="9"/>
        <v>0</v>
      </c>
      <c r="AG568" s="33">
        <f>STOCK!A711</f>
        <v>0</v>
      </c>
      <c r="AI568" s="33">
        <v>0</v>
      </c>
    </row>
    <row r="569" spans="1:35" x14ac:dyDescent="0.15">
      <c r="A569" s="33">
        <f>STOCK!C712</f>
        <v>0</v>
      </c>
      <c r="B569" s="33">
        <f>STOCK!D712</f>
        <v>0</v>
      </c>
      <c r="C569" s="33">
        <f>STOCK!E712</f>
        <v>0</v>
      </c>
      <c r="D569" s="33">
        <f>STOCK!F712</f>
        <v>0</v>
      </c>
      <c r="E569" s="33">
        <f>STOCK!G712</f>
        <v>0</v>
      </c>
      <c r="F569" s="33">
        <f>STOCK!H712</f>
        <v>0</v>
      </c>
      <c r="G569" s="33">
        <f>STOCK!I712</f>
        <v>0</v>
      </c>
      <c r="H569" s="33">
        <f>STOCK!J712</f>
        <v>0</v>
      </c>
      <c r="I569" s="33">
        <f>STOCK!K712</f>
        <v>0</v>
      </c>
      <c r="J569" s="33">
        <f>STOCK!L712</f>
        <v>0</v>
      </c>
      <c r="K569" s="33">
        <f>STOCK!M712</f>
        <v>0</v>
      </c>
      <c r="L569" s="33">
        <f>STOCK!N712</f>
        <v>0</v>
      </c>
      <c r="U569" s="33">
        <v>1</v>
      </c>
      <c r="V569" s="33">
        <f>STOCK!Q712</f>
        <v>0</v>
      </c>
      <c r="X569" s="33">
        <v>0</v>
      </c>
      <c r="Y569" s="33">
        <f t="shared" si="9"/>
        <v>0</v>
      </c>
      <c r="AG569" s="33">
        <f>STOCK!A712</f>
        <v>0</v>
      </c>
      <c r="AI569" s="33">
        <v>0</v>
      </c>
    </row>
    <row r="570" spans="1:35" x14ac:dyDescent="0.15">
      <c r="A570" s="33">
        <f>STOCK!C713</f>
        <v>0</v>
      </c>
      <c r="B570" s="33">
        <f>STOCK!D713</f>
        <v>0</v>
      </c>
      <c r="C570" s="33">
        <f>STOCK!E713</f>
        <v>0</v>
      </c>
      <c r="D570" s="33">
        <f>STOCK!F713</f>
        <v>0</v>
      </c>
      <c r="E570" s="33">
        <f>STOCK!G713</f>
        <v>0</v>
      </c>
      <c r="F570" s="33">
        <f>STOCK!H713</f>
        <v>0</v>
      </c>
      <c r="G570" s="33">
        <f>STOCK!I713</f>
        <v>0</v>
      </c>
      <c r="H570" s="33">
        <f>STOCK!J713</f>
        <v>0</v>
      </c>
      <c r="I570" s="33">
        <f>STOCK!K713</f>
        <v>0</v>
      </c>
      <c r="J570" s="33">
        <f>STOCK!L713</f>
        <v>0</v>
      </c>
      <c r="K570" s="33">
        <f>STOCK!M713</f>
        <v>0</v>
      </c>
      <c r="L570" s="33">
        <f>STOCK!N713</f>
        <v>0</v>
      </c>
      <c r="U570" s="33">
        <v>1</v>
      </c>
      <c r="V570" s="33">
        <f>STOCK!Q713</f>
        <v>0</v>
      </c>
      <c r="X570" s="33">
        <v>0</v>
      </c>
      <c r="Y570" s="33">
        <f t="shared" si="9"/>
        <v>0</v>
      </c>
      <c r="AG570" s="33">
        <f>STOCK!A713</f>
        <v>0</v>
      </c>
      <c r="AI570" s="33">
        <v>0</v>
      </c>
    </row>
    <row r="571" spans="1:35" x14ac:dyDescent="0.15">
      <c r="A571" s="33">
        <f>STOCK!C714</f>
        <v>0</v>
      </c>
      <c r="B571" s="33">
        <f>STOCK!D714</f>
        <v>0</v>
      </c>
      <c r="C571" s="33">
        <f>STOCK!E714</f>
        <v>0</v>
      </c>
      <c r="D571" s="33">
        <f>STOCK!F714</f>
        <v>0</v>
      </c>
      <c r="E571" s="33">
        <f>STOCK!G714</f>
        <v>0</v>
      </c>
      <c r="F571" s="33">
        <f>STOCK!H714</f>
        <v>0</v>
      </c>
      <c r="G571" s="33">
        <f>STOCK!I714</f>
        <v>0</v>
      </c>
      <c r="H571" s="33">
        <f>STOCK!J714</f>
        <v>0</v>
      </c>
      <c r="I571" s="33">
        <f>STOCK!K714</f>
        <v>0</v>
      </c>
      <c r="J571" s="33">
        <f>STOCK!L714</f>
        <v>0</v>
      </c>
      <c r="K571" s="33">
        <f>STOCK!M714</f>
        <v>0</v>
      </c>
      <c r="L571" s="33">
        <f>STOCK!N714</f>
        <v>0</v>
      </c>
      <c r="U571" s="33">
        <v>1</v>
      </c>
      <c r="V571" s="33">
        <f>STOCK!Q714</f>
        <v>0</v>
      </c>
      <c r="X571" s="33">
        <v>0</v>
      </c>
      <c r="Y571" s="33">
        <f t="shared" si="9"/>
        <v>0</v>
      </c>
      <c r="AG571" s="33">
        <f>STOCK!A714</f>
        <v>0</v>
      </c>
      <c r="AI571" s="33">
        <v>0</v>
      </c>
    </row>
    <row r="572" spans="1:35" x14ac:dyDescent="0.15">
      <c r="A572" s="33">
        <f>STOCK!C715</f>
        <v>0</v>
      </c>
      <c r="B572" s="33">
        <f>STOCK!D715</f>
        <v>0</v>
      </c>
      <c r="C572" s="33">
        <f>STOCK!E715</f>
        <v>0</v>
      </c>
      <c r="D572" s="33">
        <f>STOCK!F715</f>
        <v>0</v>
      </c>
      <c r="E572" s="33">
        <f>STOCK!G715</f>
        <v>0</v>
      </c>
      <c r="F572" s="33">
        <f>STOCK!H715</f>
        <v>0</v>
      </c>
      <c r="G572" s="33">
        <f>STOCK!I715</f>
        <v>0</v>
      </c>
      <c r="H572" s="33">
        <f>STOCK!J715</f>
        <v>0</v>
      </c>
      <c r="I572" s="33">
        <f>STOCK!K715</f>
        <v>0</v>
      </c>
      <c r="J572" s="33">
        <f>STOCK!L715</f>
        <v>0</v>
      </c>
      <c r="K572" s="33">
        <f>STOCK!M715</f>
        <v>0</v>
      </c>
      <c r="L572" s="33">
        <f>STOCK!N715</f>
        <v>0</v>
      </c>
      <c r="U572" s="33">
        <v>1</v>
      </c>
      <c r="V572" s="33">
        <f>STOCK!Q715</f>
        <v>0</v>
      </c>
      <c r="X572" s="33">
        <v>0</v>
      </c>
      <c r="Y572" s="33">
        <f t="shared" si="9"/>
        <v>0</v>
      </c>
      <c r="AG572" s="33">
        <f>STOCK!A715</f>
        <v>0</v>
      </c>
      <c r="AI572" s="33">
        <v>0</v>
      </c>
    </row>
    <row r="573" spans="1:35" x14ac:dyDescent="0.15">
      <c r="A573" s="33">
        <f>STOCK!C716</f>
        <v>0</v>
      </c>
      <c r="B573" s="33">
        <f>STOCK!D716</f>
        <v>0</v>
      </c>
      <c r="C573" s="33">
        <f>STOCK!E716</f>
        <v>0</v>
      </c>
      <c r="D573" s="33">
        <f>STOCK!F716</f>
        <v>0</v>
      </c>
      <c r="E573" s="33">
        <f>STOCK!G716</f>
        <v>0</v>
      </c>
      <c r="F573" s="33">
        <f>STOCK!H716</f>
        <v>0</v>
      </c>
      <c r="G573" s="33">
        <f>STOCK!I716</f>
        <v>0</v>
      </c>
      <c r="H573" s="33">
        <f>STOCK!J716</f>
        <v>0</v>
      </c>
      <c r="I573" s="33">
        <f>STOCK!K716</f>
        <v>0</v>
      </c>
      <c r="J573" s="33">
        <f>STOCK!L716</f>
        <v>0</v>
      </c>
      <c r="K573" s="33">
        <f>STOCK!M716</f>
        <v>0</v>
      </c>
      <c r="L573" s="33">
        <f>STOCK!N716</f>
        <v>0</v>
      </c>
      <c r="U573" s="33">
        <v>1</v>
      </c>
      <c r="V573" s="33">
        <f>STOCK!Q716</f>
        <v>0</v>
      </c>
      <c r="X573" s="33">
        <v>0</v>
      </c>
      <c r="Y573" s="33">
        <f t="shared" si="9"/>
        <v>0</v>
      </c>
      <c r="AG573" s="33">
        <f>STOCK!A716</f>
        <v>0</v>
      </c>
      <c r="AI573" s="33">
        <v>0</v>
      </c>
    </row>
    <row r="574" spans="1:35" x14ac:dyDescent="0.15">
      <c r="A574" s="33">
        <f>STOCK!C717</f>
        <v>0</v>
      </c>
      <c r="B574" s="33">
        <f>STOCK!D717</f>
        <v>0</v>
      </c>
      <c r="C574" s="33">
        <f>STOCK!E717</f>
        <v>0</v>
      </c>
      <c r="D574" s="33">
        <f>STOCK!F717</f>
        <v>0</v>
      </c>
      <c r="E574" s="33">
        <f>STOCK!G717</f>
        <v>0</v>
      </c>
      <c r="F574" s="33">
        <f>STOCK!H717</f>
        <v>0</v>
      </c>
      <c r="G574" s="33">
        <f>STOCK!I717</f>
        <v>0</v>
      </c>
      <c r="H574" s="33">
        <f>STOCK!J717</f>
        <v>0</v>
      </c>
      <c r="I574" s="33">
        <f>STOCK!K717</f>
        <v>0</v>
      </c>
      <c r="J574" s="33">
        <f>STOCK!L717</f>
        <v>0</v>
      </c>
      <c r="K574" s="33">
        <f>STOCK!M717</f>
        <v>0</v>
      </c>
      <c r="L574" s="33">
        <f>STOCK!N717</f>
        <v>0</v>
      </c>
      <c r="U574" s="33">
        <v>1</v>
      </c>
      <c r="V574" s="33">
        <f>STOCK!Q717</f>
        <v>0</v>
      </c>
      <c r="X574" s="33">
        <v>0</v>
      </c>
      <c r="Y574" s="33">
        <f t="shared" si="9"/>
        <v>0</v>
      </c>
      <c r="AG574" s="33">
        <f>STOCK!A717</f>
        <v>0</v>
      </c>
      <c r="AI574" s="33">
        <v>0</v>
      </c>
    </row>
    <row r="575" spans="1:35" x14ac:dyDescent="0.15">
      <c r="A575" s="33">
        <f>STOCK!C718</f>
        <v>0</v>
      </c>
      <c r="B575" s="33">
        <f>STOCK!D718</f>
        <v>0</v>
      </c>
      <c r="C575" s="33">
        <f>STOCK!E718</f>
        <v>0</v>
      </c>
      <c r="D575" s="33">
        <f>STOCK!F718</f>
        <v>0</v>
      </c>
      <c r="E575" s="33">
        <f>STOCK!G718</f>
        <v>0</v>
      </c>
      <c r="F575" s="33">
        <f>STOCK!H718</f>
        <v>0</v>
      </c>
      <c r="G575" s="33">
        <f>STOCK!I718</f>
        <v>0</v>
      </c>
      <c r="H575" s="33">
        <f>STOCK!J718</f>
        <v>0</v>
      </c>
      <c r="I575" s="33">
        <f>STOCK!K718</f>
        <v>0</v>
      </c>
      <c r="J575" s="33">
        <f>STOCK!L718</f>
        <v>0</v>
      </c>
      <c r="K575" s="33">
        <f>STOCK!M718</f>
        <v>0</v>
      </c>
      <c r="L575" s="33">
        <f>STOCK!N718</f>
        <v>0</v>
      </c>
      <c r="U575" s="33">
        <v>1</v>
      </c>
      <c r="V575" s="33">
        <f>STOCK!Q718</f>
        <v>0</v>
      </c>
      <c r="X575" s="33">
        <v>0</v>
      </c>
      <c r="Y575" s="33">
        <f t="shared" si="9"/>
        <v>0</v>
      </c>
      <c r="AG575" s="33">
        <f>STOCK!A718</f>
        <v>0</v>
      </c>
      <c r="AI575" s="33">
        <v>0</v>
      </c>
    </row>
    <row r="576" spans="1:35" x14ac:dyDescent="0.15">
      <c r="A576" s="33">
        <f>STOCK!C719</f>
        <v>0</v>
      </c>
      <c r="B576" s="33">
        <f>STOCK!D719</f>
        <v>0</v>
      </c>
      <c r="C576" s="33">
        <f>STOCK!E719</f>
        <v>0</v>
      </c>
      <c r="D576" s="33">
        <f>STOCK!F719</f>
        <v>0</v>
      </c>
      <c r="E576" s="33">
        <f>STOCK!G719</f>
        <v>0</v>
      </c>
      <c r="F576" s="33">
        <f>STOCK!H719</f>
        <v>0</v>
      </c>
      <c r="G576" s="33">
        <f>STOCK!I719</f>
        <v>0</v>
      </c>
      <c r="H576" s="33">
        <f>STOCK!J719</f>
        <v>0</v>
      </c>
      <c r="I576" s="33">
        <f>STOCK!K719</f>
        <v>0</v>
      </c>
      <c r="J576" s="33">
        <f>STOCK!L719</f>
        <v>0</v>
      </c>
      <c r="K576" s="33">
        <f>STOCK!M719</f>
        <v>0</v>
      </c>
      <c r="L576" s="33">
        <f>STOCK!N719</f>
        <v>0</v>
      </c>
      <c r="U576" s="33">
        <v>1</v>
      </c>
      <c r="V576" s="33">
        <f>STOCK!Q719</f>
        <v>0</v>
      </c>
      <c r="X576" s="33">
        <v>0</v>
      </c>
      <c r="Y576" s="33">
        <f t="shared" si="9"/>
        <v>0</v>
      </c>
      <c r="AG576" s="33">
        <f>STOCK!A719</f>
        <v>0</v>
      </c>
      <c r="AI576" s="33">
        <v>0</v>
      </c>
    </row>
    <row r="577" spans="1:35" x14ac:dyDescent="0.15">
      <c r="A577" s="33">
        <f>STOCK!C720</f>
        <v>0</v>
      </c>
      <c r="B577" s="33">
        <f>STOCK!D720</f>
        <v>0</v>
      </c>
      <c r="C577" s="33">
        <f>STOCK!E720</f>
        <v>0</v>
      </c>
      <c r="D577" s="33">
        <f>STOCK!F720</f>
        <v>0</v>
      </c>
      <c r="E577" s="33">
        <f>STOCK!G720</f>
        <v>0</v>
      </c>
      <c r="F577" s="33">
        <f>STOCK!H720</f>
        <v>0</v>
      </c>
      <c r="G577" s="33">
        <f>STOCK!I720</f>
        <v>0</v>
      </c>
      <c r="H577" s="33">
        <f>STOCK!J720</f>
        <v>0</v>
      </c>
      <c r="I577" s="33">
        <f>STOCK!K720</f>
        <v>0</v>
      </c>
      <c r="J577" s="33">
        <f>STOCK!L720</f>
        <v>0</v>
      </c>
      <c r="K577" s="33">
        <f>STOCK!M720</f>
        <v>0</v>
      </c>
      <c r="L577" s="33">
        <f>STOCK!N720</f>
        <v>0</v>
      </c>
      <c r="U577" s="33">
        <v>1</v>
      </c>
      <c r="V577" s="33">
        <f>STOCK!Q720</f>
        <v>0</v>
      </c>
      <c r="X577" s="33">
        <v>0</v>
      </c>
      <c r="Y577" s="33">
        <f t="shared" si="9"/>
        <v>0</v>
      </c>
      <c r="AG577" s="33">
        <f>STOCK!A720</f>
        <v>0</v>
      </c>
      <c r="AI577" s="33">
        <v>0</v>
      </c>
    </row>
    <row r="578" spans="1:35" x14ac:dyDescent="0.15">
      <c r="A578" s="33">
        <f>STOCK!C721</f>
        <v>0</v>
      </c>
      <c r="B578" s="33">
        <f>STOCK!D721</f>
        <v>0</v>
      </c>
      <c r="C578" s="33">
        <f>STOCK!E721</f>
        <v>0</v>
      </c>
      <c r="D578" s="33">
        <f>STOCK!F721</f>
        <v>0</v>
      </c>
      <c r="E578" s="33">
        <f>STOCK!G721</f>
        <v>0</v>
      </c>
      <c r="F578" s="33">
        <f>STOCK!H721</f>
        <v>0</v>
      </c>
      <c r="G578" s="33">
        <f>STOCK!I721</f>
        <v>0</v>
      </c>
      <c r="H578" s="33">
        <f>STOCK!J721</f>
        <v>0</v>
      </c>
      <c r="I578" s="33">
        <f>STOCK!K721</f>
        <v>0</v>
      </c>
      <c r="J578" s="33">
        <f>STOCK!L721</f>
        <v>0</v>
      </c>
      <c r="K578" s="33">
        <f>STOCK!M721</f>
        <v>0</v>
      </c>
      <c r="L578" s="33">
        <f>STOCK!N721</f>
        <v>0</v>
      </c>
      <c r="U578" s="33">
        <v>1</v>
      </c>
      <c r="V578" s="33">
        <f>STOCK!Q721</f>
        <v>0</v>
      </c>
      <c r="X578" s="33">
        <v>0</v>
      </c>
      <c r="Y578" s="33">
        <f t="shared" si="9"/>
        <v>0</v>
      </c>
      <c r="AG578" s="33">
        <f>STOCK!A721</f>
        <v>0</v>
      </c>
      <c r="AI578" s="33">
        <v>0</v>
      </c>
    </row>
    <row r="579" spans="1:35" x14ac:dyDescent="0.15">
      <c r="A579" s="33">
        <f>STOCK!C722</f>
        <v>0</v>
      </c>
      <c r="B579" s="33">
        <f>STOCK!D722</f>
        <v>0</v>
      </c>
      <c r="C579" s="33">
        <f>STOCK!E722</f>
        <v>0</v>
      </c>
      <c r="D579" s="33">
        <f>STOCK!F722</f>
        <v>0</v>
      </c>
      <c r="E579" s="33">
        <f>STOCK!G722</f>
        <v>0</v>
      </c>
      <c r="F579" s="33">
        <f>STOCK!H722</f>
        <v>0</v>
      </c>
      <c r="G579" s="33">
        <f>STOCK!I722</f>
        <v>0</v>
      </c>
      <c r="H579" s="33">
        <f>STOCK!J722</f>
        <v>0</v>
      </c>
      <c r="I579" s="33">
        <f>STOCK!K722</f>
        <v>0</v>
      </c>
      <c r="J579" s="33">
        <f>STOCK!L722</f>
        <v>0</v>
      </c>
      <c r="K579" s="33">
        <f>STOCK!M722</f>
        <v>0</v>
      </c>
      <c r="L579" s="33">
        <f>STOCK!N722</f>
        <v>0</v>
      </c>
      <c r="U579" s="33">
        <v>1</v>
      </c>
      <c r="V579" s="33">
        <f>STOCK!Q722</f>
        <v>0</v>
      </c>
      <c r="X579" s="33">
        <v>0</v>
      </c>
      <c r="Y579" s="33">
        <f t="shared" si="9"/>
        <v>0</v>
      </c>
      <c r="AG579" s="33">
        <f>STOCK!A722</f>
        <v>0</v>
      </c>
      <c r="AI579" s="33">
        <v>0</v>
      </c>
    </row>
    <row r="580" spans="1:35" x14ac:dyDescent="0.15">
      <c r="A580" s="33">
        <f>STOCK!C723</f>
        <v>0</v>
      </c>
      <c r="B580" s="33">
        <f>STOCK!D723</f>
        <v>0</v>
      </c>
      <c r="C580" s="33">
        <f>STOCK!E723</f>
        <v>0</v>
      </c>
      <c r="D580" s="33">
        <f>STOCK!F723</f>
        <v>0</v>
      </c>
      <c r="E580" s="33">
        <f>STOCK!G723</f>
        <v>0</v>
      </c>
      <c r="F580" s="33">
        <f>STOCK!H723</f>
        <v>0</v>
      </c>
      <c r="G580" s="33">
        <f>STOCK!I723</f>
        <v>0</v>
      </c>
      <c r="H580" s="33">
        <f>STOCK!J723</f>
        <v>0</v>
      </c>
      <c r="I580" s="33">
        <f>STOCK!K723</f>
        <v>0</v>
      </c>
      <c r="J580" s="33">
        <f>STOCK!L723</f>
        <v>0</v>
      </c>
      <c r="K580" s="33">
        <f>STOCK!M723</f>
        <v>0</v>
      </c>
      <c r="L580" s="33">
        <f>STOCK!N723</f>
        <v>0</v>
      </c>
      <c r="U580" s="33">
        <v>1</v>
      </c>
      <c r="V580" s="33">
        <f>STOCK!Q723</f>
        <v>0</v>
      </c>
      <c r="X580" s="33">
        <v>0</v>
      </c>
      <c r="Y580" s="33">
        <f t="shared" si="9"/>
        <v>0</v>
      </c>
      <c r="AG580" s="33">
        <f>STOCK!A723</f>
        <v>0</v>
      </c>
      <c r="AI580" s="33">
        <v>0</v>
      </c>
    </row>
    <row r="581" spans="1:35" x14ac:dyDescent="0.15">
      <c r="A581" s="33">
        <f>STOCK!C724</f>
        <v>0</v>
      </c>
      <c r="B581" s="33">
        <f>STOCK!D724</f>
        <v>0</v>
      </c>
      <c r="C581" s="33">
        <f>STOCK!E724</f>
        <v>0</v>
      </c>
      <c r="D581" s="33">
        <f>STOCK!F724</f>
        <v>0</v>
      </c>
      <c r="E581" s="33">
        <f>STOCK!G724</f>
        <v>0</v>
      </c>
      <c r="F581" s="33">
        <f>STOCK!H724</f>
        <v>0</v>
      </c>
      <c r="G581" s="33">
        <f>STOCK!I724</f>
        <v>0</v>
      </c>
      <c r="H581" s="33">
        <f>STOCK!J724</f>
        <v>0</v>
      </c>
      <c r="I581" s="33">
        <f>STOCK!K724</f>
        <v>0</v>
      </c>
      <c r="J581" s="33">
        <f>STOCK!L724</f>
        <v>0</v>
      </c>
      <c r="K581" s="33">
        <f>STOCK!M724</f>
        <v>0</v>
      </c>
      <c r="L581" s="33">
        <f>STOCK!N724</f>
        <v>0</v>
      </c>
      <c r="U581" s="33">
        <v>1</v>
      </c>
      <c r="V581" s="33">
        <f>STOCK!Q724</f>
        <v>0</v>
      </c>
      <c r="X581" s="33">
        <v>0</v>
      </c>
      <c r="Y581" s="33">
        <f t="shared" si="9"/>
        <v>0</v>
      </c>
      <c r="AG581" s="33">
        <f>STOCK!A724</f>
        <v>0</v>
      </c>
      <c r="AI581" s="33">
        <v>0</v>
      </c>
    </row>
    <row r="582" spans="1:35" x14ac:dyDescent="0.15">
      <c r="A582" s="33">
        <f>STOCK!C725</f>
        <v>0</v>
      </c>
      <c r="B582" s="33">
        <f>STOCK!D725</f>
        <v>0</v>
      </c>
      <c r="C582" s="33">
        <f>STOCK!E725</f>
        <v>0</v>
      </c>
      <c r="D582" s="33">
        <f>STOCK!F725</f>
        <v>0</v>
      </c>
      <c r="E582" s="33">
        <f>STOCK!G725</f>
        <v>0</v>
      </c>
      <c r="F582" s="33">
        <f>STOCK!H725</f>
        <v>0</v>
      </c>
      <c r="G582" s="33">
        <f>STOCK!I725</f>
        <v>0</v>
      </c>
      <c r="H582" s="33">
        <f>STOCK!J725</f>
        <v>0</v>
      </c>
      <c r="I582" s="33">
        <f>STOCK!K725</f>
        <v>0</v>
      </c>
      <c r="J582" s="33">
        <f>STOCK!L725</f>
        <v>0</v>
      </c>
      <c r="K582" s="33">
        <f>STOCK!M725</f>
        <v>0</v>
      </c>
      <c r="L582" s="33">
        <f>STOCK!N725</f>
        <v>0</v>
      </c>
      <c r="U582" s="33">
        <v>1</v>
      </c>
      <c r="V582" s="33">
        <f>STOCK!Q725</f>
        <v>0</v>
      </c>
      <c r="X582" s="33">
        <v>0</v>
      </c>
      <c r="Y582" s="33">
        <f t="shared" ref="Y582:Y587" si="10">IF(V582&gt;0,1,0)</f>
        <v>0</v>
      </c>
      <c r="AG582" s="33">
        <f>STOCK!A725</f>
        <v>0</v>
      </c>
      <c r="AI582" s="33">
        <v>0</v>
      </c>
    </row>
    <row r="583" spans="1:35" x14ac:dyDescent="0.15">
      <c r="A583" s="33">
        <f>STOCK!C726</f>
        <v>0</v>
      </c>
      <c r="B583" s="33">
        <f>STOCK!D726</f>
        <v>0</v>
      </c>
      <c r="C583" s="33">
        <f>STOCK!E726</f>
        <v>0</v>
      </c>
      <c r="D583" s="33">
        <f>STOCK!F726</f>
        <v>0</v>
      </c>
      <c r="E583" s="33">
        <f>STOCK!G726</f>
        <v>0</v>
      </c>
      <c r="F583" s="33">
        <f>STOCK!H726</f>
        <v>0</v>
      </c>
      <c r="G583" s="33">
        <f>STOCK!I726</f>
        <v>0</v>
      </c>
      <c r="H583" s="33">
        <f>STOCK!J726</f>
        <v>0</v>
      </c>
      <c r="I583" s="33">
        <f>STOCK!K726</f>
        <v>0</v>
      </c>
      <c r="J583" s="33">
        <f>STOCK!L726</f>
        <v>0</v>
      </c>
      <c r="K583" s="33">
        <f>STOCK!M726</f>
        <v>0</v>
      </c>
      <c r="L583" s="33">
        <f>STOCK!N726</f>
        <v>0</v>
      </c>
      <c r="U583" s="33">
        <v>1</v>
      </c>
      <c r="V583" s="33">
        <f>STOCK!Q726</f>
        <v>0</v>
      </c>
      <c r="X583" s="33">
        <v>0</v>
      </c>
      <c r="Y583" s="33">
        <f t="shared" si="10"/>
        <v>0</v>
      </c>
      <c r="AG583" s="33">
        <f>STOCK!A726</f>
        <v>0</v>
      </c>
      <c r="AI583" s="33">
        <v>0</v>
      </c>
    </row>
    <row r="584" spans="1:35" x14ac:dyDescent="0.15">
      <c r="A584" s="33">
        <f>STOCK!C727</f>
        <v>0</v>
      </c>
      <c r="B584" s="33">
        <f>STOCK!D727</f>
        <v>0</v>
      </c>
      <c r="C584" s="33">
        <f>STOCK!E727</f>
        <v>0</v>
      </c>
      <c r="D584" s="33">
        <f>STOCK!F727</f>
        <v>0</v>
      </c>
      <c r="E584" s="33">
        <f>STOCK!G727</f>
        <v>0</v>
      </c>
      <c r="F584" s="33">
        <f>STOCK!H727</f>
        <v>0</v>
      </c>
      <c r="G584" s="33">
        <f>STOCK!I727</f>
        <v>0</v>
      </c>
      <c r="H584" s="33">
        <f>STOCK!J727</f>
        <v>0</v>
      </c>
      <c r="I584" s="33">
        <f>STOCK!K727</f>
        <v>0</v>
      </c>
      <c r="J584" s="33">
        <f>STOCK!L727</f>
        <v>0</v>
      </c>
      <c r="K584" s="33">
        <f>STOCK!M727</f>
        <v>0</v>
      </c>
      <c r="L584" s="33">
        <f>STOCK!N727</f>
        <v>0</v>
      </c>
      <c r="U584" s="33">
        <v>1</v>
      </c>
      <c r="V584" s="33">
        <f>STOCK!Q727</f>
        <v>0</v>
      </c>
      <c r="X584" s="33">
        <v>0</v>
      </c>
      <c r="Y584" s="33">
        <f t="shared" si="10"/>
        <v>0</v>
      </c>
      <c r="AG584" s="33">
        <f>STOCK!A727</f>
        <v>0</v>
      </c>
      <c r="AI584" s="33">
        <v>0</v>
      </c>
    </row>
    <row r="585" spans="1:35" x14ac:dyDescent="0.15">
      <c r="A585" s="33">
        <f>STOCK!C728</f>
        <v>0</v>
      </c>
      <c r="B585" s="33">
        <f>STOCK!D728</f>
        <v>0</v>
      </c>
      <c r="C585" s="33">
        <f>STOCK!E728</f>
        <v>0</v>
      </c>
      <c r="D585" s="33">
        <f>STOCK!F728</f>
        <v>0</v>
      </c>
      <c r="E585" s="33">
        <f>STOCK!G728</f>
        <v>0</v>
      </c>
      <c r="F585" s="33">
        <f>STOCK!H728</f>
        <v>0</v>
      </c>
      <c r="G585" s="33">
        <f>STOCK!I728</f>
        <v>0</v>
      </c>
      <c r="H585" s="33">
        <f>STOCK!J728</f>
        <v>0</v>
      </c>
      <c r="I585" s="33">
        <f>STOCK!K728</f>
        <v>0</v>
      </c>
      <c r="J585" s="33">
        <f>STOCK!L728</f>
        <v>0</v>
      </c>
      <c r="K585" s="33">
        <f>STOCK!M728</f>
        <v>0</v>
      </c>
      <c r="L585" s="33">
        <f>STOCK!N728</f>
        <v>0</v>
      </c>
      <c r="U585" s="33">
        <v>1</v>
      </c>
      <c r="V585" s="33">
        <f>STOCK!Q728</f>
        <v>0</v>
      </c>
      <c r="X585" s="33">
        <v>0</v>
      </c>
      <c r="Y585" s="33">
        <f t="shared" si="10"/>
        <v>0</v>
      </c>
      <c r="AG585" s="33">
        <f>STOCK!A728</f>
        <v>0</v>
      </c>
      <c r="AI585" s="33">
        <v>0</v>
      </c>
    </row>
    <row r="586" spans="1:35" x14ac:dyDescent="0.15">
      <c r="A586" s="33">
        <f>STOCK!C729</f>
        <v>0</v>
      </c>
      <c r="B586" s="33">
        <f>STOCK!D729</f>
        <v>0</v>
      </c>
      <c r="C586" s="33">
        <f>STOCK!E729</f>
        <v>0</v>
      </c>
      <c r="D586" s="33">
        <f>STOCK!F729</f>
        <v>0</v>
      </c>
      <c r="E586" s="33">
        <f>STOCK!G729</f>
        <v>0</v>
      </c>
      <c r="F586" s="33">
        <f>STOCK!H729</f>
        <v>0</v>
      </c>
      <c r="G586" s="33">
        <f>STOCK!I729</f>
        <v>0</v>
      </c>
      <c r="H586" s="33">
        <f>STOCK!J729</f>
        <v>0</v>
      </c>
      <c r="I586" s="33">
        <f>STOCK!K729</f>
        <v>0</v>
      </c>
      <c r="J586" s="33">
        <f>STOCK!L729</f>
        <v>0</v>
      </c>
      <c r="K586" s="33">
        <f>STOCK!M729</f>
        <v>0</v>
      </c>
      <c r="L586" s="33">
        <f>STOCK!N729</f>
        <v>0</v>
      </c>
      <c r="U586" s="33">
        <v>1</v>
      </c>
      <c r="V586" s="33">
        <f>STOCK!Q729</f>
        <v>0</v>
      </c>
      <c r="X586" s="33">
        <v>0</v>
      </c>
      <c r="Y586" s="33">
        <f t="shared" si="10"/>
        <v>0</v>
      </c>
      <c r="AG586" s="33">
        <f>STOCK!A729</f>
        <v>0</v>
      </c>
      <c r="AI586" s="33">
        <v>0</v>
      </c>
    </row>
    <row r="587" spans="1:35" x14ac:dyDescent="0.15">
      <c r="A587" s="33">
        <f>STOCK!C730</f>
        <v>0</v>
      </c>
      <c r="B587" s="33">
        <f>STOCK!D730</f>
        <v>0</v>
      </c>
      <c r="C587" s="33">
        <f>STOCK!E730</f>
        <v>0</v>
      </c>
      <c r="D587" s="33">
        <f>STOCK!F730</f>
        <v>0</v>
      </c>
      <c r="E587" s="33">
        <f>STOCK!G730</f>
        <v>0</v>
      </c>
      <c r="F587" s="33">
        <f>STOCK!H730</f>
        <v>0</v>
      </c>
      <c r="G587" s="33">
        <f>STOCK!I730</f>
        <v>0</v>
      </c>
      <c r="H587" s="33">
        <f>STOCK!J730</f>
        <v>0</v>
      </c>
      <c r="I587" s="33">
        <f>STOCK!K730</f>
        <v>0</v>
      </c>
      <c r="J587" s="33">
        <f>STOCK!L730</f>
        <v>0</v>
      </c>
      <c r="K587" s="33">
        <f>STOCK!M730</f>
        <v>0</v>
      </c>
      <c r="L587" s="33">
        <f>STOCK!N730</f>
        <v>0</v>
      </c>
      <c r="U587" s="33">
        <v>1</v>
      </c>
      <c r="V587" s="33">
        <f>STOCK!Q730</f>
        <v>0</v>
      </c>
      <c r="X587" s="33">
        <v>0</v>
      </c>
      <c r="Y587" s="33">
        <f t="shared" si="10"/>
        <v>0</v>
      </c>
      <c r="AG587" s="33">
        <f>STOCK!A730</f>
        <v>0</v>
      </c>
      <c r="AI587" s="33">
        <v>0</v>
      </c>
    </row>
    <row r="588" spans="1:35" x14ac:dyDescent="0.15">
      <c r="A588" s="33">
        <f>STOCK!C731</f>
        <v>0</v>
      </c>
      <c r="B588" s="33">
        <f>STOCK!D731</f>
        <v>0</v>
      </c>
      <c r="C588" s="33">
        <f>STOCK!E731</f>
        <v>0</v>
      </c>
      <c r="D588" s="33">
        <f>STOCK!F731</f>
        <v>0</v>
      </c>
      <c r="E588" s="33">
        <f>STOCK!G731</f>
        <v>0</v>
      </c>
      <c r="F588" s="33">
        <f>STOCK!H731</f>
        <v>0</v>
      </c>
      <c r="G588" s="33">
        <f>STOCK!I731</f>
        <v>0</v>
      </c>
      <c r="H588" s="33">
        <f>STOCK!J731</f>
        <v>0</v>
      </c>
      <c r="I588" s="33">
        <f>STOCK!K731</f>
        <v>0</v>
      </c>
      <c r="J588" s="33">
        <f>STOCK!L731</f>
        <v>0</v>
      </c>
      <c r="K588" s="33">
        <f>STOCK!M731</f>
        <v>0</v>
      </c>
      <c r="L588" s="33">
        <f>STOCK!N731</f>
        <v>0</v>
      </c>
      <c r="U588" s="33">
        <v>1</v>
      </c>
      <c r="V588" s="33">
        <f>STOCK!Q731</f>
        <v>0</v>
      </c>
      <c r="X588" s="33">
        <v>0</v>
      </c>
      <c r="Y588" s="33">
        <f t="shared" ref="Y588:Y651" si="11">IF(V588&gt;0,1,0)</f>
        <v>0</v>
      </c>
      <c r="AG588" s="33">
        <f>STOCK!A731</f>
        <v>0</v>
      </c>
      <c r="AI588" s="33">
        <v>0</v>
      </c>
    </row>
    <row r="589" spans="1:35" x14ac:dyDescent="0.15">
      <c r="A589" s="33">
        <f>STOCK!C732</f>
        <v>0</v>
      </c>
      <c r="B589" s="33">
        <f>STOCK!D732</f>
        <v>0</v>
      </c>
      <c r="C589" s="33">
        <f>STOCK!E732</f>
        <v>0</v>
      </c>
      <c r="D589" s="33">
        <f>STOCK!F732</f>
        <v>0</v>
      </c>
      <c r="E589" s="33">
        <f>STOCK!G732</f>
        <v>0</v>
      </c>
      <c r="F589" s="33">
        <f>STOCK!H732</f>
        <v>0</v>
      </c>
      <c r="G589" s="33">
        <f>STOCK!I732</f>
        <v>0</v>
      </c>
      <c r="H589" s="33">
        <f>STOCK!J732</f>
        <v>0</v>
      </c>
      <c r="I589" s="33">
        <f>STOCK!K732</f>
        <v>0</v>
      </c>
      <c r="J589" s="33">
        <f>STOCK!L732</f>
        <v>0</v>
      </c>
      <c r="K589" s="33">
        <f>STOCK!M732</f>
        <v>0</v>
      </c>
      <c r="L589" s="33">
        <f>STOCK!N732</f>
        <v>0</v>
      </c>
      <c r="U589" s="33">
        <v>1</v>
      </c>
      <c r="V589" s="33">
        <f>STOCK!Q732</f>
        <v>0</v>
      </c>
      <c r="X589" s="33">
        <v>0</v>
      </c>
      <c r="Y589" s="33">
        <f t="shared" si="11"/>
        <v>0</v>
      </c>
      <c r="AG589" s="33">
        <f>STOCK!A732</f>
        <v>0</v>
      </c>
      <c r="AI589" s="33">
        <v>0</v>
      </c>
    </row>
    <row r="590" spans="1:35" x14ac:dyDescent="0.15">
      <c r="A590" s="33">
        <f>STOCK!C733</f>
        <v>0</v>
      </c>
      <c r="B590" s="33">
        <f>STOCK!D733</f>
        <v>0</v>
      </c>
      <c r="C590" s="33">
        <f>STOCK!E733</f>
        <v>0</v>
      </c>
      <c r="D590" s="33">
        <f>STOCK!F733</f>
        <v>0</v>
      </c>
      <c r="E590" s="33">
        <f>STOCK!G733</f>
        <v>0</v>
      </c>
      <c r="F590" s="33">
        <f>STOCK!H733</f>
        <v>0</v>
      </c>
      <c r="G590" s="33">
        <f>STOCK!I733</f>
        <v>0</v>
      </c>
      <c r="H590" s="33">
        <f>STOCK!J733</f>
        <v>0</v>
      </c>
      <c r="I590" s="33">
        <f>STOCK!K733</f>
        <v>0</v>
      </c>
      <c r="J590" s="33">
        <f>STOCK!L733</f>
        <v>0</v>
      </c>
      <c r="K590" s="33">
        <f>STOCK!M733</f>
        <v>0</v>
      </c>
      <c r="L590" s="33">
        <f>STOCK!N733</f>
        <v>0</v>
      </c>
      <c r="U590" s="33">
        <v>1</v>
      </c>
      <c r="V590" s="33">
        <f>STOCK!Q733</f>
        <v>0</v>
      </c>
      <c r="X590" s="33">
        <v>0</v>
      </c>
      <c r="Y590" s="33">
        <f t="shared" si="11"/>
        <v>0</v>
      </c>
      <c r="AG590" s="33">
        <f>STOCK!A733</f>
        <v>0</v>
      </c>
      <c r="AI590" s="33">
        <v>0</v>
      </c>
    </row>
    <row r="591" spans="1:35" x14ac:dyDescent="0.15">
      <c r="A591" s="33">
        <f>STOCK!C734</f>
        <v>0</v>
      </c>
      <c r="B591" s="33">
        <f>STOCK!D734</f>
        <v>0</v>
      </c>
      <c r="C591" s="33">
        <f>STOCK!E734</f>
        <v>0</v>
      </c>
      <c r="D591" s="33">
        <f>STOCK!F734</f>
        <v>0</v>
      </c>
      <c r="E591" s="33">
        <f>STOCK!G734</f>
        <v>0</v>
      </c>
      <c r="F591" s="33">
        <f>STOCK!H734</f>
        <v>0</v>
      </c>
      <c r="G591" s="33">
        <f>STOCK!I734</f>
        <v>0</v>
      </c>
      <c r="H591" s="33">
        <f>STOCK!J734</f>
        <v>0</v>
      </c>
      <c r="I591" s="33">
        <f>STOCK!K734</f>
        <v>0</v>
      </c>
      <c r="J591" s="33">
        <f>STOCK!L734</f>
        <v>0</v>
      </c>
      <c r="K591" s="33">
        <f>STOCK!M734</f>
        <v>0</v>
      </c>
      <c r="L591" s="33">
        <f>STOCK!N734</f>
        <v>0</v>
      </c>
      <c r="U591" s="33">
        <v>1</v>
      </c>
      <c r="V591" s="33">
        <f>STOCK!Q734</f>
        <v>0</v>
      </c>
      <c r="X591" s="33">
        <v>0</v>
      </c>
      <c r="Y591" s="33">
        <f t="shared" si="11"/>
        <v>0</v>
      </c>
      <c r="AG591" s="33">
        <f>STOCK!A734</f>
        <v>0</v>
      </c>
      <c r="AI591" s="33">
        <v>0</v>
      </c>
    </row>
    <row r="592" spans="1:35" x14ac:dyDescent="0.15">
      <c r="A592" s="33">
        <f>STOCK!C735</f>
        <v>0</v>
      </c>
      <c r="B592" s="33">
        <f>STOCK!D735</f>
        <v>0</v>
      </c>
      <c r="C592" s="33">
        <f>STOCK!E735</f>
        <v>0</v>
      </c>
      <c r="D592" s="33">
        <f>STOCK!F735</f>
        <v>0</v>
      </c>
      <c r="E592" s="33">
        <f>STOCK!G735</f>
        <v>0</v>
      </c>
      <c r="F592" s="33">
        <f>STOCK!H735</f>
        <v>0</v>
      </c>
      <c r="G592" s="33">
        <f>STOCK!I735</f>
        <v>0</v>
      </c>
      <c r="H592" s="33">
        <f>STOCK!J735</f>
        <v>0</v>
      </c>
      <c r="I592" s="33">
        <f>STOCK!K735</f>
        <v>0</v>
      </c>
      <c r="J592" s="33">
        <f>STOCK!L735</f>
        <v>0</v>
      </c>
      <c r="K592" s="33">
        <f>STOCK!M735</f>
        <v>0</v>
      </c>
      <c r="L592" s="33">
        <f>STOCK!N735</f>
        <v>0</v>
      </c>
      <c r="U592" s="33">
        <v>1</v>
      </c>
      <c r="V592" s="33">
        <f>STOCK!Q735</f>
        <v>0</v>
      </c>
      <c r="X592" s="33">
        <v>0</v>
      </c>
      <c r="Y592" s="33">
        <f t="shared" si="11"/>
        <v>0</v>
      </c>
      <c r="AG592" s="33">
        <f>STOCK!A735</f>
        <v>0</v>
      </c>
      <c r="AI592" s="33">
        <v>0</v>
      </c>
    </row>
    <row r="593" spans="1:35" x14ac:dyDescent="0.15">
      <c r="A593" s="33">
        <f>STOCK!C736</f>
        <v>0</v>
      </c>
      <c r="B593" s="33">
        <f>STOCK!D736</f>
        <v>0</v>
      </c>
      <c r="C593" s="33">
        <f>STOCK!E736</f>
        <v>0</v>
      </c>
      <c r="D593" s="33">
        <f>STOCK!F736</f>
        <v>0</v>
      </c>
      <c r="E593" s="33">
        <f>STOCK!G736</f>
        <v>0</v>
      </c>
      <c r="F593" s="33">
        <f>STOCK!H736</f>
        <v>0</v>
      </c>
      <c r="G593" s="33">
        <f>STOCK!I736</f>
        <v>0</v>
      </c>
      <c r="H593" s="33">
        <f>STOCK!J736</f>
        <v>0</v>
      </c>
      <c r="I593" s="33">
        <f>STOCK!K736</f>
        <v>0</v>
      </c>
      <c r="J593" s="33">
        <f>STOCK!L736</f>
        <v>0</v>
      </c>
      <c r="K593" s="33">
        <f>STOCK!M736</f>
        <v>0</v>
      </c>
      <c r="L593" s="33">
        <f>STOCK!N736</f>
        <v>0</v>
      </c>
      <c r="U593" s="33">
        <v>1</v>
      </c>
      <c r="V593" s="33">
        <f>STOCK!Q736</f>
        <v>0</v>
      </c>
      <c r="X593" s="33">
        <v>0</v>
      </c>
      <c r="Y593" s="33">
        <f t="shared" si="11"/>
        <v>0</v>
      </c>
      <c r="AG593" s="33">
        <f>STOCK!A736</f>
        <v>0</v>
      </c>
      <c r="AI593" s="33">
        <v>0</v>
      </c>
    </row>
    <row r="594" spans="1:35" x14ac:dyDescent="0.15">
      <c r="A594" s="33">
        <f>STOCK!C737</f>
        <v>0</v>
      </c>
      <c r="B594" s="33">
        <f>STOCK!D737</f>
        <v>0</v>
      </c>
      <c r="C594" s="33">
        <f>STOCK!E737</f>
        <v>0</v>
      </c>
      <c r="D594" s="33">
        <f>STOCK!F737</f>
        <v>0</v>
      </c>
      <c r="E594" s="33">
        <f>STOCK!G737</f>
        <v>0</v>
      </c>
      <c r="F594" s="33">
        <f>STOCK!H737</f>
        <v>0</v>
      </c>
      <c r="G594" s="33">
        <f>STOCK!I737</f>
        <v>0</v>
      </c>
      <c r="H594" s="33">
        <f>STOCK!J737</f>
        <v>0</v>
      </c>
      <c r="I594" s="33">
        <f>STOCK!K737</f>
        <v>0</v>
      </c>
      <c r="J594" s="33">
        <f>STOCK!L737</f>
        <v>0</v>
      </c>
      <c r="K594" s="33">
        <f>STOCK!M737</f>
        <v>0</v>
      </c>
      <c r="L594" s="33">
        <f>STOCK!N737</f>
        <v>0</v>
      </c>
      <c r="U594" s="33">
        <v>1</v>
      </c>
      <c r="V594" s="33">
        <f>STOCK!Q737</f>
        <v>0</v>
      </c>
      <c r="X594" s="33">
        <v>0</v>
      </c>
      <c r="Y594" s="33">
        <f t="shared" si="11"/>
        <v>0</v>
      </c>
      <c r="AG594" s="33">
        <f>STOCK!A737</f>
        <v>0</v>
      </c>
      <c r="AI594" s="33">
        <v>0</v>
      </c>
    </row>
    <row r="595" spans="1:35" x14ac:dyDescent="0.15">
      <c r="A595" s="33">
        <f>STOCK!C738</f>
        <v>0</v>
      </c>
      <c r="B595" s="33">
        <f>STOCK!D738</f>
        <v>0</v>
      </c>
      <c r="C595" s="33">
        <f>STOCK!E738</f>
        <v>0</v>
      </c>
      <c r="D595" s="33">
        <f>STOCK!F738</f>
        <v>0</v>
      </c>
      <c r="E595" s="33">
        <f>STOCK!G738</f>
        <v>0</v>
      </c>
      <c r="F595" s="33">
        <f>STOCK!H738</f>
        <v>0</v>
      </c>
      <c r="G595" s="33">
        <f>STOCK!I738</f>
        <v>0</v>
      </c>
      <c r="H595" s="33">
        <f>STOCK!J738</f>
        <v>0</v>
      </c>
      <c r="I595" s="33">
        <f>STOCK!K738</f>
        <v>0</v>
      </c>
      <c r="J595" s="33">
        <f>STOCK!L738</f>
        <v>0</v>
      </c>
      <c r="K595" s="33">
        <f>STOCK!M738</f>
        <v>0</v>
      </c>
      <c r="L595" s="33">
        <f>STOCK!N738</f>
        <v>0</v>
      </c>
      <c r="U595" s="33">
        <v>1</v>
      </c>
      <c r="V595" s="33">
        <f>STOCK!Q738</f>
        <v>0</v>
      </c>
      <c r="X595" s="33">
        <v>0</v>
      </c>
      <c r="Y595" s="33">
        <f t="shared" si="11"/>
        <v>0</v>
      </c>
      <c r="AG595" s="33">
        <f>STOCK!A738</f>
        <v>0</v>
      </c>
      <c r="AI595" s="33">
        <v>0</v>
      </c>
    </row>
    <row r="596" spans="1:35" x14ac:dyDescent="0.15">
      <c r="A596" s="33">
        <f>STOCK!C739</f>
        <v>0</v>
      </c>
      <c r="B596" s="33">
        <f>STOCK!D739</f>
        <v>0</v>
      </c>
      <c r="C596" s="33">
        <f>STOCK!E739</f>
        <v>0</v>
      </c>
      <c r="D596" s="33">
        <f>STOCK!F739</f>
        <v>0</v>
      </c>
      <c r="E596" s="33">
        <f>STOCK!G739</f>
        <v>0</v>
      </c>
      <c r="F596" s="33">
        <f>STOCK!H739</f>
        <v>0</v>
      </c>
      <c r="G596" s="33">
        <f>STOCK!I739</f>
        <v>0</v>
      </c>
      <c r="H596" s="33">
        <f>STOCK!J739</f>
        <v>0</v>
      </c>
      <c r="I596" s="33">
        <f>STOCK!K739</f>
        <v>0</v>
      </c>
      <c r="J596" s="33">
        <f>STOCK!L739</f>
        <v>0</v>
      </c>
      <c r="K596" s="33">
        <f>STOCK!M739</f>
        <v>0</v>
      </c>
      <c r="L596" s="33">
        <f>STOCK!N739</f>
        <v>0</v>
      </c>
      <c r="U596" s="33">
        <v>1</v>
      </c>
      <c r="V596" s="33">
        <f>STOCK!Q739</f>
        <v>0</v>
      </c>
      <c r="X596" s="33">
        <v>0</v>
      </c>
      <c r="Y596" s="33">
        <f t="shared" si="11"/>
        <v>0</v>
      </c>
      <c r="AG596" s="33">
        <f>STOCK!A739</f>
        <v>0</v>
      </c>
      <c r="AI596" s="33">
        <v>0</v>
      </c>
    </row>
    <row r="597" spans="1:35" x14ac:dyDescent="0.15">
      <c r="A597" s="33">
        <f>STOCK!C740</f>
        <v>0</v>
      </c>
      <c r="B597" s="33">
        <f>STOCK!D740</f>
        <v>0</v>
      </c>
      <c r="C597" s="33">
        <f>STOCK!E740</f>
        <v>0</v>
      </c>
      <c r="D597" s="33">
        <f>STOCK!F740</f>
        <v>0</v>
      </c>
      <c r="E597" s="33">
        <f>STOCK!G740</f>
        <v>0</v>
      </c>
      <c r="F597" s="33">
        <f>STOCK!H740</f>
        <v>0</v>
      </c>
      <c r="G597" s="33">
        <f>STOCK!I740</f>
        <v>0</v>
      </c>
      <c r="H597" s="33">
        <f>STOCK!J740</f>
        <v>0</v>
      </c>
      <c r="I597" s="33">
        <f>STOCK!K740</f>
        <v>0</v>
      </c>
      <c r="J597" s="33">
        <f>STOCK!L740</f>
        <v>0</v>
      </c>
      <c r="K597" s="33">
        <f>STOCK!M740</f>
        <v>0</v>
      </c>
      <c r="L597" s="33">
        <f>STOCK!N740</f>
        <v>0</v>
      </c>
      <c r="U597" s="33">
        <v>1</v>
      </c>
      <c r="V597" s="33">
        <f>STOCK!Q740</f>
        <v>0</v>
      </c>
      <c r="X597" s="33">
        <v>0</v>
      </c>
      <c r="Y597" s="33">
        <f t="shared" si="11"/>
        <v>0</v>
      </c>
      <c r="AG597" s="33">
        <f>STOCK!A740</f>
        <v>0</v>
      </c>
      <c r="AI597" s="33">
        <v>0</v>
      </c>
    </row>
    <row r="598" spans="1:35" x14ac:dyDescent="0.15">
      <c r="A598" s="33">
        <f>STOCK!C741</f>
        <v>0</v>
      </c>
      <c r="B598" s="33">
        <f>STOCK!D741</f>
        <v>0</v>
      </c>
      <c r="C598" s="33">
        <f>STOCK!E741</f>
        <v>0</v>
      </c>
      <c r="D598" s="33">
        <f>STOCK!F741</f>
        <v>0</v>
      </c>
      <c r="E598" s="33">
        <f>STOCK!G741</f>
        <v>0</v>
      </c>
      <c r="F598" s="33">
        <f>STOCK!H741</f>
        <v>0</v>
      </c>
      <c r="G598" s="33">
        <f>STOCK!I741</f>
        <v>0</v>
      </c>
      <c r="H598" s="33">
        <f>STOCK!J741</f>
        <v>0</v>
      </c>
      <c r="I598" s="33">
        <f>STOCK!K741</f>
        <v>0</v>
      </c>
      <c r="J598" s="33">
        <f>STOCK!L741</f>
        <v>0</v>
      </c>
      <c r="K598" s="33">
        <f>STOCK!M741</f>
        <v>0</v>
      </c>
      <c r="L598" s="33">
        <f>STOCK!N741</f>
        <v>0</v>
      </c>
      <c r="U598" s="33">
        <v>1</v>
      </c>
      <c r="V598" s="33">
        <f>STOCK!Q741</f>
        <v>0</v>
      </c>
      <c r="X598" s="33">
        <v>0</v>
      </c>
      <c r="Y598" s="33">
        <f t="shared" si="11"/>
        <v>0</v>
      </c>
      <c r="AG598" s="33">
        <f>STOCK!A741</f>
        <v>0</v>
      </c>
      <c r="AI598" s="33">
        <v>0</v>
      </c>
    </row>
    <row r="599" spans="1:35" x14ac:dyDescent="0.15">
      <c r="A599" s="33">
        <f>STOCK!C742</f>
        <v>0</v>
      </c>
      <c r="B599" s="33">
        <f>STOCK!D742</f>
        <v>0</v>
      </c>
      <c r="C599" s="33">
        <f>STOCK!E742</f>
        <v>0</v>
      </c>
      <c r="D599" s="33">
        <f>STOCK!F742</f>
        <v>0</v>
      </c>
      <c r="E599" s="33">
        <f>STOCK!G742</f>
        <v>0</v>
      </c>
      <c r="F599" s="33">
        <f>STOCK!H742</f>
        <v>0</v>
      </c>
      <c r="G599" s="33">
        <f>STOCK!I742</f>
        <v>0</v>
      </c>
      <c r="H599" s="33">
        <f>STOCK!J742</f>
        <v>0</v>
      </c>
      <c r="I599" s="33">
        <f>STOCK!K742</f>
        <v>0</v>
      </c>
      <c r="J599" s="33">
        <f>STOCK!L742</f>
        <v>0</v>
      </c>
      <c r="K599" s="33">
        <f>STOCK!M742</f>
        <v>0</v>
      </c>
      <c r="L599" s="33">
        <f>STOCK!N742</f>
        <v>0</v>
      </c>
      <c r="U599" s="33">
        <v>1</v>
      </c>
      <c r="V599" s="33">
        <f>STOCK!Q742</f>
        <v>0</v>
      </c>
      <c r="X599" s="33">
        <v>0</v>
      </c>
      <c r="Y599" s="33">
        <f t="shared" si="11"/>
        <v>0</v>
      </c>
      <c r="AG599" s="33">
        <f>STOCK!A742</f>
        <v>0</v>
      </c>
      <c r="AI599" s="33">
        <v>0</v>
      </c>
    </row>
    <row r="600" spans="1:35" x14ac:dyDescent="0.15">
      <c r="A600" s="33">
        <f>STOCK!C743</f>
        <v>0</v>
      </c>
      <c r="B600" s="33">
        <f>STOCK!D743</f>
        <v>0</v>
      </c>
      <c r="C600" s="33">
        <f>STOCK!E743</f>
        <v>0</v>
      </c>
      <c r="D600" s="33">
        <f>STOCK!F743</f>
        <v>0</v>
      </c>
      <c r="E600" s="33">
        <f>STOCK!G743</f>
        <v>0</v>
      </c>
      <c r="F600" s="33">
        <f>STOCK!H743</f>
        <v>0</v>
      </c>
      <c r="G600" s="33">
        <f>STOCK!I743</f>
        <v>0</v>
      </c>
      <c r="H600" s="33">
        <f>STOCK!J743</f>
        <v>0</v>
      </c>
      <c r="I600" s="33">
        <f>STOCK!K743</f>
        <v>0</v>
      </c>
      <c r="J600" s="33">
        <f>STOCK!L743</f>
        <v>0</v>
      </c>
      <c r="K600" s="33">
        <f>STOCK!M743</f>
        <v>0</v>
      </c>
      <c r="L600" s="33">
        <f>STOCK!N743</f>
        <v>0</v>
      </c>
      <c r="U600" s="33">
        <v>1</v>
      </c>
      <c r="V600" s="33">
        <f>STOCK!Q743</f>
        <v>0</v>
      </c>
      <c r="X600" s="33">
        <v>0</v>
      </c>
      <c r="Y600" s="33">
        <f t="shared" si="11"/>
        <v>0</v>
      </c>
      <c r="AG600" s="33">
        <f>STOCK!A743</f>
        <v>0</v>
      </c>
      <c r="AI600" s="33">
        <v>0</v>
      </c>
    </row>
    <row r="601" spans="1:35" x14ac:dyDescent="0.15">
      <c r="A601" s="33">
        <f>STOCK!C744</f>
        <v>0</v>
      </c>
      <c r="B601" s="33">
        <f>STOCK!D744</f>
        <v>0</v>
      </c>
      <c r="C601" s="33">
        <f>STOCK!E744</f>
        <v>0</v>
      </c>
      <c r="D601" s="33">
        <f>STOCK!F744</f>
        <v>0</v>
      </c>
      <c r="E601" s="33">
        <f>STOCK!G744</f>
        <v>0</v>
      </c>
      <c r="F601" s="33">
        <f>STOCK!H744</f>
        <v>0</v>
      </c>
      <c r="G601" s="33">
        <f>STOCK!I744</f>
        <v>0</v>
      </c>
      <c r="H601" s="33">
        <f>STOCK!J744</f>
        <v>0</v>
      </c>
      <c r="I601" s="33">
        <f>STOCK!K744</f>
        <v>0</v>
      </c>
      <c r="J601" s="33">
        <f>STOCK!L744</f>
        <v>0</v>
      </c>
      <c r="K601" s="33">
        <f>STOCK!M744</f>
        <v>0</v>
      </c>
      <c r="L601" s="33">
        <f>STOCK!N744</f>
        <v>0</v>
      </c>
      <c r="U601" s="33">
        <v>1</v>
      </c>
      <c r="V601" s="33">
        <f>STOCK!Q744</f>
        <v>0</v>
      </c>
      <c r="X601" s="33">
        <v>0</v>
      </c>
      <c r="Y601" s="33">
        <f t="shared" si="11"/>
        <v>0</v>
      </c>
      <c r="AG601" s="33">
        <f>STOCK!A744</f>
        <v>0</v>
      </c>
      <c r="AI601" s="33">
        <v>0</v>
      </c>
    </row>
    <row r="602" spans="1:35" x14ac:dyDescent="0.15">
      <c r="A602" s="33">
        <f>STOCK!C745</f>
        <v>0</v>
      </c>
      <c r="B602" s="33">
        <f>STOCK!D745</f>
        <v>0</v>
      </c>
      <c r="C602" s="33">
        <f>STOCK!E745</f>
        <v>0</v>
      </c>
      <c r="D602" s="33">
        <f>STOCK!F745</f>
        <v>0</v>
      </c>
      <c r="E602" s="33">
        <f>STOCK!G745</f>
        <v>0</v>
      </c>
      <c r="F602" s="33">
        <f>STOCK!H745</f>
        <v>0</v>
      </c>
      <c r="G602" s="33">
        <f>STOCK!I745</f>
        <v>0</v>
      </c>
      <c r="H602" s="33">
        <f>STOCK!J745</f>
        <v>0</v>
      </c>
      <c r="I602" s="33">
        <f>STOCK!K745</f>
        <v>0</v>
      </c>
      <c r="J602" s="33">
        <f>STOCK!L745</f>
        <v>0</v>
      </c>
      <c r="K602" s="33">
        <f>STOCK!M745</f>
        <v>0</v>
      </c>
      <c r="L602" s="33">
        <f>STOCK!N745</f>
        <v>0</v>
      </c>
      <c r="U602" s="33">
        <v>1</v>
      </c>
      <c r="V602" s="33">
        <f>STOCK!Q745</f>
        <v>0</v>
      </c>
      <c r="X602" s="33">
        <v>0</v>
      </c>
      <c r="Y602" s="33">
        <f t="shared" si="11"/>
        <v>0</v>
      </c>
      <c r="AG602" s="33">
        <f>STOCK!A745</f>
        <v>0</v>
      </c>
      <c r="AI602" s="33">
        <v>0</v>
      </c>
    </row>
    <row r="603" spans="1:35" x14ac:dyDescent="0.15">
      <c r="A603" s="33">
        <f>STOCK!C746</f>
        <v>0</v>
      </c>
      <c r="B603" s="33">
        <f>STOCK!D746</f>
        <v>0</v>
      </c>
      <c r="C603" s="33">
        <f>STOCK!E746</f>
        <v>0</v>
      </c>
      <c r="D603" s="33">
        <f>STOCK!F746</f>
        <v>0</v>
      </c>
      <c r="E603" s="33">
        <f>STOCK!G746</f>
        <v>0</v>
      </c>
      <c r="F603" s="33">
        <f>STOCK!H746</f>
        <v>0</v>
      </c>
      <c r="G603" s="33">
        <f>STOCK!I746</f>
        <v>0</v>
      </c>
      <c r="H603" s="33">
        <f>STOCK!J746</f>
        <v>0</v>
      </c>
      <c r="I603" s="33">
        <f>STOCK!K746</f>
        <v>0</v>
      </c>
      <c r="J603" s="33">
        <f>STOCK!L746</f>
        <v>0</v>
      </c>
      <c r="K603" s="33">
        <f>STOCK!M746</f>
        <v>0</v>
      </c>
      <c r="L603" s="33">
        <f>STOCK!N746</f>
        <v>0</v>
      </c>
      <c r="U603" s="33">
        <v>1</v>
      </c>
      <c r="V603" s="33">
        <f>STOCK!Q746</f>
        <v>0</v>
      </c>
      <c r="X603" s="33">
        <v>0</v>
      </c>
      <c r="Y603" s="33">
        <f t="shared" si="11"/>
        <v>0</v>
      </c>
      <c r="AG603" s="33">
        <f>STOCK!A746</f>
        <v>0</v>
      </c>
      <c r="AI603" s="33">
        <v>0</v>
      </c>
    </row>
    <row r="604" spans="1:35" x14ac:dyDescent="0.15">
      <c r="A604" s="33">
        <f>STOCK!C747</f>
        <v>0</v>
      </c>
      <c r="B604" s="33">
        <f>STOCK!D747</f>
        <v>0</v>
      </c>
      <c r="C604" s="33">
        <f>STOCK!E747</f>
        <v>0</v>
      </c>
      <c r="D604" s="33">
        <f>STOCK!F747</f>
        <v>0</v>
      </c>
      <c r="E604" s="33">
        <f>STOCK!G747</f>
        <v>0</v>
      </c>
      <c r="F604" s="33">
        <f>STOCK!H747</f>
        <v>0</v>
      </c>
      <c r="G604" s="33">
        <f>STOCK!I747</f>
        <v>0</v>
      </c>
      <c r="H604" s="33">
        <f>STOCK!J747</f>
        <v>0</v>
      </c>
      <c r="I604" s="33">
        <f>STOCK!K747</f>
        <v>0</v>
      </c>
      <c r="J604" s="33">
        <f>STOCK!L747</f>
        <v>0</v>
      </c>
      <c r="K604" s="33">
        <f>STOCK!M747</f>
        <v>0</v>
      </c>
      <c r="L604" s="33">
        <f>STOCK!N747</f>
        <v>0</v>
      </c>
      <c r="U604" s="33">
        <v>1</v>
      </c>
      <c r="V604" s="33">
        <f>STOCK!Q747</f>
        <v>0</v>
      </c>
      <c r="X604" s="33">
        <v>0</v>
      </c>
      <c r="Y604" s="33">
        <f t="shared" si="11"/>
        <v>0</v>
      </c>
      <c r="AG604" s="33">
        <f>STOCK!A747</f>
        <v>0</v>
      </c>
      <c r="AI604" s="33">
        <v>0</v>
      </c>
    </row>
    <row r="605" spans="1:35" x14ac:dyDescent="0.15">
      <c r="A605" s="33">
        <f>STOCK!C748</f>
        <v>0</v>
      </c>
      <c r="B605" s="33">
        <f>STOCK!D748</f>
        <v>0</v>
      </c>
      <c r="C605" s="33">
        <f>STOCK!E748</f>
        <v>0</v>
      </c>
      <c r="D605" s="33">
        <f>STOCK!F748</f>
        <v>0</v>
      </c>
      <c r="E605" s="33">
        <f>STOCK!G748</f>
        <v>0</v>
      </c>
      <c r="F605" s="33">
        <f>STOCK!H748</f>
        <v>0</v>
      </c>
      <c r="G605" s="33">
        <f>STOCK!I748</f>
        <v>0</v>
      </c>
      <c r="H605" s="33">
        <f>STOCK!J748</f>
        <v>0</v>
      </c>
      <c r="I605" s="33">
        <f>STOCK!K748</f>
        <v>0</v>
      </c>
      <c r="J605" s="33">
        <f>STOCK!L748</f>
        <v>0</v>
      </c>
      <c r="K605" s="33">
        <f>STOCK!M748</f>
        <v>0</v>
      </c>
      <c r="L605" s="33">
        <f>STOCK!N748</f>
        <v>0</v>
      </c>
      <c r="U605" s="33">
        <v>1</v>
      </c>
      <c r="V605" s="33">
        <f>STOCK!Q748</f>
        <v>0</v>
      </c>
      <c r="X605" s="33">
        <v>0</v>
      </c>
      <c r="Y605" s="33">
        <f t="shared" si="11"/>
        <v>0</v>
      </c>
      <c r="AG605" s="33">
        <f>STOCK!A748</f>
        <v>0</v>
      </c>
      <c r="AI605" s="33">
        <v>0</v>
      </c>
    </row>
    <row r="606" spans="1:35" x14ac:dyDescent="0.15">
      <c r="A606" s="33">
        <f>STOCK!C749</f>
        <v>0</v>
      </c>
      <c r="B606" s="33">
        <f>STOCK!D749</f>
        <v>0</v>
      </c>
      <c r="C606" s="33">
        <f>STOCK!E749</f>
        <v>0</v>
      </c>
      <c r="D606" s="33">
        <f>STOCK!F749</f>
        <v>0</v>
      </c>
      <c r="E606" s="33">
        <f>STOCK!G749</f>
        <v>0</v>
      </c>
      <c r="F606" s="33">
        <f>STOCK!H749</f>
        <v>0</v>
      </c>
      <c r="G606" s="33">
        <f>STOCK!I749</f>
        <v>0</v>
      </c>
      <c r="H606" s="33">
        <f>STOCK!J749</f>
        <v>0</v>
      </c>
      <c r="I606" s="33">
        <f>STOCK!K749</f>
        <v>0</v>
      </c>
      <c r="J606" s="33">
        <f>STOCK!L749</f>
        <v>0</v>
      </c>
      <c r="K606" s="33">
        <f>STOCK!M749</f>
        <v>0</v>
      </c>
      <c r="L606" s="33">
        <f>STOCK!N749</f>
        <v>0</v>
      </c>
      <c r="U606" s="33">
        <v>1</v>
      </c>
      <c r="V606" s="33">
        <f>STOCK!Q749</f>
        <v>0</v>
      </c>
      <c r="X606" s="33">
        <v>0</v>
      </c>
      <c r="Y606" s="33">
        <f t="shared" si="11"/>
        <v>0</v>
      </c>
      <c r="AG606" s="33">
        <f>STOCK!A749</f>
        <v>0</v>
      </c>
      <c r="AI606" s="33">
        <v>0</v>
      </c>
    </row>
    <row r="607" spans="1:35" x14ac:dyDescent="0.15">
      <c r="A607" s="33">
        <f>STOCK!C750</f>
        <v>0</v>
      </c>
      <c r="B607" s="33">
        <f>STOCK!D750</f>
        <v>0</v>
      </c>
      <c r="C607" s="33">
        <f>STOCK!E750</f>
        <v>0</v>
      </c>
      <c r="D607" s="33">
        <f>STOCK!F750</f>
        <v>0</v>
      </c>
      <c r="E607" s="33">
        <f>STOCK!G750</f>
        <v>0</v>
      </c>
      <c r="F607" s="33">
        <f>STOCK!H750</f>
        <v>0</v>
      </c>
      <c r="G607" s="33">
        <f>STOCK!I750</f>
        <v>0</v>
      </c>
      <c r="H607" s="33">
        <f>STOCK!J750</f>
        <v>0</v>
      </c>
      <c r="I607" s="33">
        <f>STOCK!K750</f>
        <v>0</v>
      </c>
      <c r="J607" s="33">
        <f>STOCK!L750</f>
        <v>0</v>
      </c>
      <c r="K607" s="33">
        <f>STOCK!M750</f>
        <v>0</v>
      </c>
      <c r="L607" s="33">
        <f>STOCK!N750</f>
        <v>0</v>
      </c>
      <c r="U607" s="33">
        <v>1</v>
      </c>
      <c r="V607" s="33">
        <f>STOCK!Q750</f>
        <v>0</v>
      </c>
      <c r="X607" s="33">
        <v>0</v>
      </c>
      <c r="Y607" s="33">
        <f t="shared" si="11"/>
        <v>0</v>
      </c>
      <c r="AG607" s="33">
        <f>STOCK!A750</f>
        <v>0</v>
      </c>
      <c r="AI607" s="33">
        <v>0</v>
      </c>
    </row>
    <row r="608" spans="1:35" x14ac:dyDescent="0.15">
      <c r="A608" s="33">
        <f>STOCK!C751</f>
        <v>0</v>
      </c>
      <c r="B608" s="33">
        <f>STOCK!D751</f>
        <v>0</v>
      </c>
      <c r="C608" s="33">
        <f>STOCK!E751</f>
        <v>0</v>
      </c>
      <c r="D608" s="33">
        <f>STOCK!F751</f>
        <v>0</v>
      </c>
      <c r="E608" s="33">
        <f>STOCK!G751</f>
        <v>0</v>
      </c>
      <c r="F608" s="33">
        <f>STOCK!H751</f>
        <v>0</v>
      </c>
      <c r="G608" s="33">
        <f>STOCK!I751</f>
        <v>0</v>
      </c>
      <c r="H608" s="33">
        <f>STOCK!J751</f>
        <v>0</v>
      </c>
      <c r="I608" s="33">
        <f>STOCK!K751</f>
        <v>0</v>
      </c>
      <c r="J608" s="33">
        <f>STOCK!L751</f>
        <v>0</v>
      </c>
      <c r="K608" s="33">
        <f>STOCK!M751</f>
        <v>0</v>
      </c>
      <c r="L608" s="33">
        <f>STOCK!N751</f>
        <v>0</v>
      </c>
      <c r="U608" s="33">
        <v>1</v>
      </c>
      <c r="V608" s="33">
        <f>STOCK!Q751</f>
        <v>0</v>
      </c>
      <c r="X608" s="33">
        <v>0</v>
      </c>
      <c r="Y608" s="33">
        <f t="shared" si="11"/>
        <v>0</v>
      </c>
      <c r="AG608" s="33">
        <f>STOCK!A751</f>
        <v>0</v>
      </c>
      <c r="AI608" s="33">
        <v>0</v>
      </c>
    </row>
    <row r="609" spans="1:35" x14ac:dyDescent="0.15">
      <c r="A609" s="33">
        <f>STOCK!C752</f>
        <v>0</v>
      </c>
      <c r="B609" s="33">
        <f>STOCK!D752</f>
        <v>0</v>
      </c>
      <c r="C609" s="33">
        <f>STOCK!E752</f>
        <v>0</v>
      </c>
      <c r="D609" s="33">
        <f>STOCK!F752</f>
        <v>0</v>
      </c>
      <c r="E609" s="33">
        <f>STOCK!G752</f>
        <v>0</v>
      </c>
      <c r="F609" s="33">
        <f>STOCK!H752</f>
        <v>0</v>
      </c>
      <c r="G609" s="33">
        <f>STOCK!I752</f>
        <v>0</v>
      </c>
      <c r="H609" s="33">
        <f>STOCK!J752</f>
        <v>0</v>
      </c>
      <c r="I609" s="33">
        <f>STOCK!K752</f>
        <v>0</v>
      </c>
      <c r="J609" s="33">
        <f>STOCK!L752</f>
        <v>0</v>
      </c>
      <c r="K609" s="33">
        <f>STOCK!M752</f>
        <v>0</v>
      </c>
      <c r="L609" s="33">
        <f>STOCK!N752</f>
        <v>0</v>
      </c>
      <c r="U609" s="33">
        <v>1</v>
      </c>
      <c r="V609" s="33">
        <f>STOCK!Q752</f>
        <v>0</v>
      </c>
      <c r="X609" s="33">
        <v>0</v>
      </c>
      <c r="Y609" s="33">
        <f t="shared" si="11"/>
        <v>0</v>
      </c>
      <c r="AG609" s="33">
        <f>STOCK!A752</f>
        <v>0</v>
      </c>
      <c r="AI609" s="33">
        <v>0</v>
      </c>
    </row>
    <row r="610" spans="1:35" x14ac:dyDescent="0.15">
      <c r="A610" s="33">
        <f>STOCK!C753</f>
        <v>0</v>
      </c>
      <c r="B610" s="33">
        <f>STOCK!D753</f>
        <v>0</v>
      </c>
      <c r="C610" s="33">
        <f>STOCK!E753</f>
        <v>0</v>
      </c>
      <c r="D610" s="33">
        <f>STOCK!F753</f>
        <v>0</v>
      </c>
      <c r="E610" s="33">
        <f>STOCK!G753</f>
        <v>0</v>
      </c>
      <c r="F610" s="33">
        <f>STOCK!H753</f>
        <v>0</v>
      </c>
      <c r="G610" s="33">
        <f>STOCK!I753</f>
        <v>0</v>
      </c>
      <c r="H610" s="33">
        <f>STOCK!J753</f>
        <v>0</v>
      </c>
      <c r="I610" s="33">
        <f>STOCK!K753</f>
        <v>0</v>
      </c>
      <c r="J610" s="33">
        <f>STOCK!L753</f>
        <v>0</v>
      </c>
      <c r="K610" s="33">
        <f>STOCK!M753</f>
        <v>0</v>
      </c>
      <c r="L610" s="33">
        <f>STOCK!N753</f>
        <v>0</v>
      </c>
      <c r="U610" s="33">
        <v>1</v>
      </c>
      <c r="V610" s="33">
        <f>STOCK!Q753</f>
        <v>0</v>
      </c>
      <c r="X610" s="33">
        <v>0</v>
      </c>
      <c r="Y610" s="33">
        <f t="shared" si="11"/>
        <v>0</v>
      </c>
      <c r="AG610" s="33">
        <f>STOCK!A753</f>
        <v>0</v>
      </c>
      <c r="AI610" s="33">
        <v>0</v>
      </c>
    </row>
    <row r="611" spans="1:35" x14ac:dyDescent="0.15">
      <c r="A611" s="33">
        <f>STOCK!C754</f>
        <v>0</v>
      </c>
      <c r="B611" s="33">
        <f>STOCK!D754</f>
        <v>0</v>
      </c>
      <c r="C611" s="33">
        <f>STOCK!E754</f>
        <v>0</v>
      </c>
      <c r="D611" s="33">
        <f>STOCK!F754</f>
        <v>0</v>
      </c>
      <c r="E611" s="33">
        <f>STOCK!G754</f>
        <v>0</v>
      </c>
      <c r="F611" s="33">
        <f>STOCK!H754</f>
        <v>0</v>
      </c>
      <c r="G611" s="33">
        <f>STOCK!I754</f>
        <v>0</v>
      </c>
      <c r="H611" s="33">
        <f>STOCK!J754</f>
        <v>0</v>
      </c>
      <c r="I611" s="33">
        <f>STOCK!K754</f>
        <v>0</v>
      </c>
      <c r="J611" s="33">
        <f>STOCK!L754</f>
        <v>0</v>
      </c>
      <c r="K611" s="33">
        <f>STOCK!M754</f>
        <v>0</v>
      </c>
      <c r="L611" s="33">
        <f>STOCK!N754</f>
        <v>0</v>
      </c>
      <c r="U611" s="33">
        <v>1</v>
      </c>
      <c r="V611" s="33">
        <f>STOCK!Q754</f>
        <v>0</v>
      </c>
      <c r="X611" s="33">
        <v>0</v>
      </c>
      <c r="Y611" s="33">
        <f t="shared" si="11"/>
        <v>0</v>
      </c>
      <c r="AG611" s="33">
        <f>STOCK!A754</f>
        <v>0</v>
      </c>
      <c r="AI611" s="33">
        <v>0</v>
      </c>
    </row>
    <row r="612" spans="1:35" x14ac:dyDescent="0.15">
      <c r="A612" s="33">
        <f>STOCK!C755</f>
        <v>0</v>
      </c>
      <c r="B612" s="33">
        <f>STOCK!D755</f>
        <v>0</v>
      </c>
      <c r="C612" s="33">
        <f>STOCK!E755</f>
        <v>0</v>
      </c>
      <c r="D612" s="33">
        <f>STOCK!F755</f>
        <v>0</v>
      </c>
      <c r="E612" s="33">
        <f>STOCK!G755</f>
        <v>0</v>
      </c>
      <c r="F612" s="33">
        <f>STOCK!H755</f>
        <v>0</v>
      </c>
      <c r="G612" s="33">
        <f>STOCK!I755</f>
        <v>0</v>
      </c>
      <c r="H612" s="33">
        <f>STOCK!J755</f>
        <v>0</v>
      </c>
      <c r="I612" s="33">
        <f>STOCK!K755</f>
        <v>0</v>
      </c>
      <c r="J612" s="33">
        <f>STOCK!L755</f>
        <v>0</v>
      </c>
      <c r="K612" s="33">
        <f>STOCK!M755</f>
        <v>0</v>
      </c>
      <c r="L612" s="33">
        <f>STOCK!N755</f>
        <v>0</v>
      </c>
      <c r="U612" s="33">
        <v>1</v>
      </c>
      <c r="V612" s="33">
        <f>STOCK!Q755</f>
        <v>0</v>
      </c>
      <c r="X612" s="33">
        <v>0</v>
      </c>
      <c r="Y612" s="33">
        <f t="shared" si="11"/>
        <v>0</v>
      </c>
      <c r="AG612" s="33">
        <f>STOCK!A755</f>
        <v>0</v>
      </c>
      <c r="AI612" s="33">
        <v>0</v>
      </c>
    </row>
    <row r="613" spans="1:35" x14ac:dyDescent="0.15">
      <c r="A613" s="33">
        <f>STOCK!C756</f>
        <v>0</v>
      </c>
      <c r="B613" s="33">
        <f>STOCK!D756</f>
        <v>0</v>
      </c>
      <c r="C613" s="33">
        <f>STOCK!E756</f>
        <v>0</v>
      </c>
      <c r="D613" s="33">
        <f>STOCK!F756</f>
        <v>0</v>
      </c>
      <c r="E613" s="33">
        <f>STOCK!G756</f>
        <v>0</v>
      </c>
      <c r="F613" s="33">
        <f>STOCK!H756</f>
        <v>0</v>
      </c>
      <c r="G613" s="33">
        <f>STOCK!I756</f>
        <v>0</v>
      </c>
      <c r="H613" s="33">
        <f>STOCK!J756</f>
        <v>0</v>
      </c>
      <c r="I613" s="33">
        <f>STOCK!K756</f>
        <v>0</v>
      </c>
      <c r="J613" s="33">
        <f>STOCK!L756</f>
        <v>0</v>
      </c>
      <c r="K613" s="33">
        <f>STOCK!M756</f>
        <v>0</v>
      </c>
      <c r="L613" s="33">
        <f>STOCK!N756</f>
        <v>0</v>
      </c>
      <c r="U613" s="33">
        <v>1</v>
      </c>
      <c r="V613" s="33">
        <f>STOCK!Q756</f>
        <v>0</v>
      </c>
      <c r="X613" s="33">
        <v>0</v>
      </c>
      <c r="Y613" s="33">
        <f t="shared" si="11"/>
        <v>0</v>
      </c>
      <c r="AG613" s="33">
        <f>STOCK!A756</f>
        <v>0</v>
      </c>
      <c r="AI613" s="33">
        <v>0</v>
      </c>
    </row>
    <row r="614" spans="1:35" x14ac:dyDescent="0.15">
      <c r="A614" s="33">
        <f>STOCK!C757</f>
        <v>0</v>
      </c>
      <c r="B614" s="33">
        <f>STOCK!D757</f>
        <v>0</v>
      </c>
      <c r="C614" s="33">
        <f>STOCK!E757</f>
        <v>0</v>
      </c>
      <c r="D614" s="33">
        <f>STOCK!F757</f>
        <v>0</v>
      </c>
      <c r="E614" s="33">
        <f>STOCK!G757</f>
        <v>0</v>
      </c>
      <c r="F614" s="33">
        <f>STOCK!H757</f>
        <v>0</v>
      </c>
      <c r="G614" s="33">
        <f>STOCK!I757</f>
        <v>0</v>
      </c>
      <c r="H614" s="33">
        <f>STOCK!J757</f>
        <v>0</v>
      </c>
      <c r="I614" s="33">
        <f>STOCK!K757</f>
        <v>0</v>
      </c>
      <c r="J614" s="33">
        <f>STOCK!L757</f>
        <v>0</v>
      </c>
      <c r="K614" s="33">
        <f>STOCK!M757</f>
        <v>0</v>
      </c>
      <c r="L614" s="33">
        <f>STOCK!N757</f>
        <v>0</v>
      </c>
      <c r="U614" s="33">
        <v>1</v>
      </c>
      <c r="V614" s="33">
        <f>STOCK!Q757</f>
        <v>0</v>
      </c>
      <c r="X614" s="33">
        <v>0</v>
      </c>
      <c r="Y614" s="33">
        <f t="shared" si="11"/>
        <v>0</v>
      </c>
      <c r="AG614" s="33">
        <f>STOCK!A757</f>
        <v>0</v>
      </c>
      <c r="AI614" s="33">
        <v>0</v>
      </c>
    </row>
    <row r="615" spans="1:35" x14ac:dyDescent="0.15">
      <c r="A615" s="33">
        <f>STOCK!C758</f>
        <v>0</v>
      </c>
      <c r="B615" s="33">
        <f>STOCK!D758</f>
        <v>0</v>
      </c>
      <c r="C615" s="33">
        <f>STOCK!E758</f>
        <v>0</v>
      </c>
      <c r="D615" s="33">
        <f>STOCK!F758</f>
        <v>0</v>
      </c>
      <c r="E615" s="33">
        <f>STOCK!G758</f>
        <v>0</v>
      </c>
      <c r="F615" s="33">
        <f>STOCK!H758</f>
        <v>0</v>
      </c>
      <c r="G615" s="33">
        <f>STOCK!I758</f>
        <v>0</v>
      </c>
      <c r="H615" s="33">
        <f>STOCK!J758</f>
        <v>0</v>
      </c>
      <c r="I615" s="33">
        <f>STOCK!K758</f>
        <v>0</v>
      </c>
      <c r="J615" s="33">
        <f>STOCK!L758</f>
        <v>0</v>
      </c>
      <c r="K615" s="33">
        <f>STOCK!M758</f>
        <v>0</v>
      </c>
      <c r="L615" s="33">
        <f>STOCK!N758</f>
        <v>0</v>
      </c>
      <c r="U615" s="33">
        <v>1</v>
      </c>
      <c r="V615" s="33">
        <f>STOCK!Q758</f>
        <v>0</v>
      </c>
      <c r="X615" s="33">
        <v>0</v>
      </c>
      <c r="Y615" s="33">
        <f t="shared" si="11"/>
        <v>0</v>
      </c>
      <c r="AG615" s="33">
        <f>STOCK!A758</f>
        <v>0</v>
      </c>
      <c r="AI615" s="33">
        <v>0</v>
      </c>
    </row>
    <row r="616" spans="1:35" x14ac:dyDescent="0.15">
      <c r="A616" s="33">
        <f>STOCK!C759</f>
        <v>0</v>
      </c>
      <c r="B616" s="33">
        <f>STOCK!D759</f>
        <v>0</v>
      </c>
      <c r="C616" s="33">
        <f>STOCK!E759</f>
        <v>0</v>
      </c>
      <c r="D616" s="33">
        <f>STOCK!F759</f>
        <v>0</v>
      </c>
      <c r="E616" s="33">
        <f>STOCK!G759</f>
        <v>0</v>
      </c>
      <c r="F616" s="33">
        <f>STOCK!H759</f>
        <v>0</v>
      </c>
      <c r="G616" s="33">
        <f>STOCK!I759</f>
        <v>0</v>
      </c>
      <c r="H616" s="33">
        <f>STOCK!J759</f>
        <v>0</v>
      </c>
      <c r="I616" s="33">
        <f>STOCK!K759</f>
        <v>0</v>
      </c>
      <c r="J616" s="33">
        <f>STOCK!L759</f>
        <v>0</v>
      </c>
      <c r="K616" s="33">
        <f>STOCK!M759</f>
        <v>0</v>
      </c>
      <c r="L616" s="33">
        <f>STOCK!N759</f>
        <v>0</v>
      </c>
      <c r="U616" s="33">
        <v>1</v>
      </c>
      <c r="V616" s="33">
        <f>STOCK!Q759</f>
        <v>0</v>
      </c>
      <c r="X616" s="33">
        <v>0</v>
      </c>
      <c r="Y616" s="33">
        <f t="shared" si="11"/>
        <v>0</v>
      </c>
      <c r="AG616" s="33">
        <f>STOCK!A759</f>
        <v>0</v>
      </c>
      <c r="AI616" s="33">
        <v>0</v>
      </c>
    </row>
    <row r="617" spans="1:35" x14ac:dyDescent="0.15">
      <c r="A617" s="33">
        <f>STOCK!C760</f>
        <v>0</v>
      </c>
      <c r="B617" s="33">
        <f>STOCK!D760</f>
        <v>0</v>
      </c>
      <c r="C617" s="33">
        <f>STOCK!E760</f>
        <v>0</v>
      </c>
      <c r="D617" s="33">
        <f>STOCK!F760</f>
        <v>0</v>
      </c>
      <c r="E617" s="33">
        <f>STOCK!G760</f>
        <v>0</v>
      </c>
      <c r="F617" s="33">
        <f>STOCK!H760</f>
        <v>0</v>
      </c>
      <c r="G617" s="33">
        <f>STOCK!I760</f>
        <v>0</v>
      </c>
      <c r="H617" s="33">
        <f>STOCK!J760</f>
        <v>0</v>
      </c>
      <c r="I617" s="33">
        <f>STOCK!K760</f>
        <v>0</v>
      </c>
      <c r="J617" s="33">
        <f>STOCK!L760</f>
        <v>0</v>
      </c>
      <c r="K617" s="33">
        <f>STOCK!M760</f>
        <v>0</v>
      </c>
      <c r="L617" s="33">
        <f>STOCK!N760</f>
        <v>0</v>
      </c>
      <c r="U617" s="33">
        <v>1</v>
      </c>
      <c r="V617" s="33">
        <f>STOCK!Q760</f>
        <v>0</v>
      </c>
      <c r="X617" s="33">
        <v>0</v>
      </c>
      <c r="Y617" s="33">
        <f t="shared" si="11"/>
        <v>0</v>
      </c>
      <c r="AG617" s="33">
        <f>STOCK!A760</f>
        <v>0</v>
      </c>
      <c r="AI617" s="33">
        <v>0</v>
      </c>
    </row>
    <row r="618" spans="1:35" x14ac:dyDescent="0.15">
      <c r="A618" s="33">
        <f>STOCK!C761</f>
        <v>0</v>
      </c>
      <c r="B618" s="33">
        <f>STOCK!D761</f>
        <v>0</v>
      </c>
      <c r="C618" s="33">
        <f>STOCK!E761</f>
        <v>0</v>
      </c>
      <c r="D618" s="33">
        <f>STOCK!F761</f>
        <v>0</v>
      </c>
      <c r="E618" s="33">
        <f>STOCK!G761</f>
        <v>0</v>
      </c>
      <c r="F618" s="33">
        <f>STOCK!H761</f>
        <v>0</v>
      </c>
      <c r="G618" s="33">
        <f>STOCK!I761</f>
        <v>0</v>
      </c>
      <c r="H618" s="33">
        <f>STOCK!J761</f>
        <v>0</v>
      </c>
      <c r="I618" s="33">
        <f>STOCK!K761</f>
        <v>0</v>
      </c>
      <c r="J618" s="33">
        <f>STOCK!L761</f>
        <v>0</v>
      </c>
      <c r="K618" s="33">
        <f>STOCK!M761</f>
        <v>0</v>
      </c>
      <c r="L618" s="33">
        <f>STOCK!N761</f>
        <v>0</v>
      </c>
      <c r="U618" s="33">
        <v>1</v>
      </c>
      <c r="V618" s="33">
        <f>STOCK!Q761</f>
        <v>0</v>
      </c>
      <c r="X618" s="33">
        <v>0</v>
      </c>
      <c r="Y618" s="33">
        <f t="shared" si="11"/>
        <v>0</v>
      </c>
      <c r="AG618" s="33">
        <f>STOCK!A761</f>
        <v>0</v>
      </c>
      <c r="AI618" s="33">
        <v>0</v>
      </c>
    </row>
    <row r="619" spans="1:35" x14ac:dyDescent="0.15">
      <c r="A619" s="33">
        <f>STOCK!C762</f>
        <v>0</v>
      </c>
      <c r="B619" s="33">
        <f>STOCK!D762</f>
        <v>0</v>
      </c>
      <c r="C619" s="33">
        <f>STOCK!E762</f>
        <v>0</v>
      </c>
      <c r="D619" s="33">
        <f>STOCK!F762</f>
        <v>0</v>
      </c>
      <c r="E619" s="33">
        <f>STOCK!G762</f>
        <v>0</v>
      </c>
      <c r="F619" s="33">
        <f>STOCK!H762</f>
        <v>0</v>
      </c>
      <c r="G619" s="33">
        <f>STOCK!I762</f>
        <v>0</v>
      </c>
      <c r="H619" s="33">
        <f>STOCK!J762</f>
        <v>0</v>
      </c>
      <c r="I619" s="33">
        <f>STOCK!K762</f>
        <v>0</v>
      </c>
      <c r="J619" s="33">
        <f>STOCK!L762</f>
        <v>0</v>
      </c>
      <c r="K619" s="33">
        <f>STOCK!M762</f>
        <v>0</v>
      </c>
      <c r="L619" s="33">
        <f>STOCK!N762</f>
        <v>0</v>
      </c>
      <c r="U619" s="33">
        <v>1</v>
      </c>
      <c r="V619" s="33">
        <f>STOCK!Q762</f>
        <v>0</v>
      </c>
      <c r="X619" s="33">
        <v>0</v>
      </c>
      <c r="Y619" s="33">
        <f t="shared" si="11"/>
        <v>0</v>
      </c>
      <c r="AG619" s="33">
        <f>STOCK!A762</f>
        <v>0</v>
      </c>
      <c r="AI619" s="33">
        <v>0</v>
      </c>
    </row>
    <row r="620" spans="1:35" x14ac:dyDescent="0.15">
      <c r="A620" s="33">
        <f>STOCK!C763</f>
        <v>0</v>
      </c>
      <c r="B620" s="33">
        <f>STOCK!D763</f>
        <v>0</v>
      </c>
      <c r="C620" s="33">
        <f>STOCK!E763</f>
        <v>0</v>
      </c>
      <c r="D620" s="33">
        <f>STOCK!F763</f>
        <v>0</v>
      </c>
      <c r="E620" s="33">
        <f>STOCK!G763</f>
        <v>0</v>
      </c>
      <c r="F620" s="33">
        <f>STOCK!H763</f>
        <v>0</v>
      </c>
      <c r="G620" s="33">
        <f>STOCK!I763</f>
        <v>0</v>
      </c>
      <c r="H620" s="33">
        <f>STOCK!J763</f>
        <v>0</v>
      </c>
      <c r="I620" s="33">
        <f>STOCK!K763</f>
        <v>0</v>
      </c>
      <c r="J620" s="33">
        <f>STOCK!L763</f>
        <v>0</v>
      </c>
      <c r="K620" s="33">
        <f>STOCK!M763</f>
        <v>0</v>
      </c>
      <c r="L620" s="33">
        <f>STOCK!N763</f>
        <v>0</v>
      </c>
      <c r="U620" s="33">
        <v>1</v>
      </c>
      <c r="V620" s="33">
        <f>STOCK!Q763</f>
        <v>0</v>
      </c>
      <c r="X620" s="33">
        <v>0</v>
      </c>
      <c r="Y620" s="33">
        <f t="shared" si="11"/>
        <v>0</v>
      </c>
      <c r="AG620" s="33">
        <f>STOCK!A763</f>
        <v>0</v>
      </c>
      <c r="AI620" s="33">
        <v>0</v>
      </c>
    </row>
    <row r="621" spans="1:35" x14ac:dyDescent="0.15">
      <c r="A621" s="33">
        <f>STOCK!C764</f>
        <v>0</v>
      </c>
      <c r="B621" s="33">
        <f>STOCK!D764</f>
        <v>0</v>
      </c>
      <c r="C621" s="33">
        <f>STOCK!E764</f>
        <v>0</v>
      </c>
      <c r="D621" s="33">
        <f>STOCK!F764</f>
        <v>0</v>
      </c>
      <c r="E621" s="33">
        <f>STOCK!G764</f>
        <v>0</v>
      </c>
      <c r="F621" s="33">
        <f>STOCK!H764</f>
        <v>0</v>
      </c>
      <c r="G621" s="33">
        <f>STOCK!I764</f>
        <v>0</v>
      </c>
      <c r="H621" s="33">
        <f>STOCK!J764</f>
        <v>0</v>
      </c>
      <c r="I621" s="33">
        <f>STOCK!K764</f>
        <v>0</v>
      </c>
      <c r="J621" s="33">
        <f>STOCK!L764</f>
        <v>0</v>
      </c>
      <c r="K621" s="33">
        <f>STOCK!M764</f>
        <v>0</v>
      </c>
      <c r="L621" s="33">
        <f>STOCK!N764</f>
        <v>0</v>
      </c>
      <c r="U621" s="33">
        <v>1</v>
      </c>
      <c r="V621" s="33">
        <f>STOCK!Q764</f>
        <v>0</v>
      </c>
      <c r="X621" s="33">
        <v>0</v>
      </c>
      <c r="Y621" s="33">
        <f t="shared" si="11"/>
        <v>0</v>
      </c>
      <c r="AG621" s="33">
        <f>STOCK!A764</f>
        <v>0</v>
      </c>
      <c r="AI621" s="33">
        <v>0</v>
      </c>
    </row>
    <row r="622" spans="1:35" x14ac:dyDescent="0.15">
      <c r="A622" s="33">
        <f>STOCK!C765</f>
        <v>0</v>
      </c>
      <c r="B622" s="33">
        <f>STOCK!D765</f>
        <v>0</v>
      </c>
      <c r="C622" s="33">
        <f>STOCK!E765</f>
        <v>0</v>
      </c>
      <c r="D622" s="33">
        <f>STOCK!F765</f>
        <v>0</v>
      </c>
      <c r="E622" s="33">
        <f>STOCK!G765</f>
        <v>0</v>
      </c>
      <c r="F622" s="33">
        <f>STOCK!H765</f>
        <v>0</v>
      </c>
      <c r="G622" s="33">
        <f>STOCK!I765</f>
        <v>0</v>
      </c>
      <c r="H622" s="33">
        <f>STOCK!J765</f>
        <v>0</v>
      </c>
      <c r="I622" s="33">
        <f>STOCK!K765</f>
        <v>0</v>
      </c>
      <c r="J622" s="33">
        <f>STOCK!L765</f>
        <v>0</v>
      </c>
      <c r="K622" s="33">
        <f>STOCK!M765</f>
        <v>0</v>
      </c>
      <c r="L622" s="33">
        <f>STOCK!N765</f>
        <v>0</v>
      </c>
      <c r="U622" s="33">
        <v>1</v>
      </c>
      <c r="V622" s="33">
        <f>STOCK!Q765</f>
        <v>0</v>
      </c>
      <c r="X622" s="33">
        <v>0</v>
      </c>
      <c r="Y622" s="33">
        <f t="shared" si="11"/>
        <v>0</v>
      </c>
      <c r="AG622" s="33">
        <f>STOCK!A765</f>
        <v>0</v>
      </c>
      <c r="AI622" s="33">
        <v>0</v>
      </c>
    </row>
    <row r="623" spans="1:35" x14ac:dyDescent="0.15">
      <c r="A623" s="33">
        <f>STOCK!C766</f>
        <v>0</v>
      </c>
      <c r="B623" s="33">
        <f>STOCK!D766</f>
        <v>0</v>
      </c>
      <c r="C623" s="33">
        <f>STOCK!E766</f>
        <v>0</v>
      </c>
      <c r="D623" s="33">
        <f>STOCK!F766</f>
        <v>0</v>
      </c>
      <c r="E623" s="33">
        <f>STOCK!G766</f>
        <v>0</v>
      </c>
      <c r="F623" s="33">
        <f>STOCK!H766</f>
        <v>0</v>
      </c>
      <c r="G623" s="33">
        <f>STOCK!I766</f>
        <v>0</v>
      </c>
      <c r="H623" s="33">
        <f>STOCK!J766</f>
        <v>0</v>
      </c>
      <c r="I623" s="33">
        <f>STOCK!K766</f>
        <v>0</v>
      </c>
      <c r="J623" s="33">
        <f>STOCK!L766</f>
        <v>0</v>
      </c>
      <c r="K623" s="33">
        <f>STOCK!M766</f>
        <v>0</v>
      </c>
      <c r="L623" s="33">
        <f>STOCK!N766</f>
        <v>0</v>
      </c>
      <c r="U623" s="33">
        <v>1</v>
      </c>
      <c r="V623" s="33">
        <f>STOCK!Q766</f>
        <v>0</v>
      </c>
      <c r="X623" s="33">
        <v>0</v>
      </c>
      <c r="Y623" s="33">
        <f t="shared" si="11"/>
        <v>0</v>
      </c>
      <c r="AG623" s="33">
        <f>STOCK!A766</f>
        <v>0</v>
      </c>
      <c r="AI623" s="33">
        <v>0</v>
      </c>
    </row>
    <row r="624" spans="1:35" x14ac:dyDescent="0.15">
      <c r="A624" s="33">
        <f>STOCK!C767</f>
        <v>0</v>
      </c>
      <c r="B624" s="33">
        <f>STOCK!D767</f>
        <v>0</v>
      </c>
      <c r="C624" s="33">
        <f>STOCK!E767</f>
        <v>0</v>
      </c>
      <c r="D624" s="33">
        <f>STOCK!F767</f>
        <v>0</v>
      </c>
      <c r="E624" s="33">
        <f>STOCK!G767</f>
        <v>0</v>
      </c>
      <c r="F624" s="33">
        <f>STOCK!H767</f>
        <v>0</v>
      </c>
      <c r="G624" s="33">
        <f>STOCK!I767</f>
        <v>0</v>
      </c>
      <c r="H624" s="33">
        <f>STOCK!J767</f>
        <v>0</v>
      </c>
      <c r="I624" s="33">
        <f>STOCK!K767</f>
        <v>0</v>
      </c>
      <c r="J624" s="33">
        <f>STOCK!L767</f>
        <v>0</v>
      </c>
      <c r="K624" s="33">
        <f>STOCK!M767</f>
        <v>0</v>
      </c>
      <c r="L624" s="33">
        <f>STOCK!N767</f>
        <v>0</v>
      </c>
      <c r="U624" s="33">
        <v>1</v>
      </c>
      <c r="V624" s="33">
        <f>STOCK!Q767</f>
        <v>0</v>
      </c>
      <c r="X624" s="33">
        <v>0</v>
      </c>
      <c r="Y624" s="33">
        <f t="shared" si="11"/>
        <v>0</v>
      </c>
      <c r="AG624" s="33">
        <f>STOCK!A767</f>
        <v>0</v>
      </c>
      <c r="AI624" s="33">
        <v>0</v>
      </c>
    </row>
    <row r="625" spans="1:35" x14ac:dyDescent="0.15">
      <c r="A625" s="33">
        <f>STOCK!C768</f>
        <v>0</v>
      </c>
      <c r="B625" s="33">
        <f>STOCK!D768</f>
        <v>0</v>
      </c>
      <c r="C625" s="33">
        <f>STOCK!E768</f>
        <v>0</v>
      </c>
      <c r="D625" s="33">
        <f>STOCK!F768</f>
        <v>0</v>
      </c>
      <c r="E625" s="33">
        <f>STOCK!G768</f>
        <v>0</v>
      </c>
      <c r="F625" s="33">
        <f>STOCK!H768</f>
        <v>0</v>
      </c>
      <c r="G625" s="33">
        <f>STOCK!I768</f>
        <v>0</v>
      </c>
      <c r="H625" s="33">
        <f>STOCK!J768</f>
        <v>0</v>
      </c>
      <c r="I625" s="33">
        <f>STOCK!K768</f>
        <v>0</v>
      </c>
      <c r="J625" s="33">
        <f>STOCK!L768</f>
        <v>0</v>
      </c>
      <c r="K625" s="33">
        <f>STOCK!M768</f>
        <v>0</v>
      </c>
      <c r="L625" s="33">
        <f>STOCK!N768</f>
        <v>0</v>
      </c>
      <c r="U625" s="33">
        <v>1</v>
      </c>
      <c r="V625" s="33">
        <f>STOCK!Q768</f>
        <v>0</v>
      </c>
      <c r="X625" s="33">
        <v>0</v>
      </c>
      <c r="Y625" s="33">
        <f t="shared" si="11"/>
        <v>0</v>
      </c>
      <c r="AG625" s="33">
        <f>STOCK!A768</f>
        <v>0</v>
      </c>
      <c r="AI625" s="33">
        <v>0</v>
      </c>
    </row>
    <row r="626" spans="1:35" x14ac:dyDescent="0.15">
      <c r="A626" s="33">
        <f>STOCK!C769</f>
        <v>0</v>
      </c>
      <c r="B626" s="33">
        <f>STOCK!D769</f>
        <v>0</v>
      </c>
      <c r="C626" s="33">
        <f>STOCK!E769</f>
        <v>0</v>
      </c>
      <c r="D626" s="33">
        <f>STOCK!F769</f>
        <v>0</v>
      </c>
      <c r="E626" s="33">
        <f>STOCK!G769</f>
        <v>0</v>
      </c>
      <c r="F626" s="33">
        <f>STOCK!H769</f>
        <v>0</v>
      </c>
      <c r="G626" s="33">
        <f>STOCK!I769</f>
        <v>0</v>
      </c>
      <c r="H626" s="33">
        <f>STOCK!J769</f>
        <v>0</v>
      </c>
      <c r="I626" s="33">
        <f>STOCK!K769</f>
        <v>0</v>
      </c>
      <c r="J626" s="33">
        <f>STOCK!L769</f>
        <v>0</v>
      </c>
      <c r="K626" s="33">
        <f>STOCK!M769</f>
        <v>0</v>
      </c>
      <c r="L626" s="33">
        <f>STOCK!N769</f>
        <v>0</v>
      </c>
      <c r="U626" s="33">
        <v>1</v>
      </c>
      <c r="V626" s="33">
        <f>STOCK!Q769</f>
        <v>0</v>
      </c>
      <c r="X626" s="33">
        <v>0</v>
      </c>
      <c r="Y626" s="33">
        <f t="shared" si="11"/>
        <v>0</v>
      </c>
      <c r="AG626" s="33">
        <f>STOCK!A769</f>
        <v>0</v>
      </c>
      <c r="AI626" s="33">
        <v>0</v>
      </c>
    </row>
    <row r="627" spans="1:35" x14ac:dyDescent="0.15">
      <c r="A627" s="33">
        <f>STOCK!C770</f>
        <v>0</v>
      </c>
      <c r="B627" s="33">
        <f>STOCK!D770</f>
        <v>0</v>
      </c>
      <c r="C627" s="33">
        <f>STOCK!E770</f>
        <v>0</v>
      </c>
      <c r="D627" s="33">
        <f>STOCK!F770</f>
        <v>0</v>
      </c>
      <c r="E627" s="33">
        <f>STOCK!G770</f>
        <v>0</v>
      </c>
      <c r="F627" s="33">
        <f>STOCK!H770</f>
        <v>0</v>
      </c>
      <c r="G627" s="33">
        <f>STOCK!I770</f>
        <v>0</v>
      </c>
      <c r="H627" s="33">
        <f>STOCK!J770</f>
        <v>0</v>
      </c>
      <c r="I627" s="33">
        <f>STOCK!K770</f>
        <v>0</v>
      </c>
      <c r="J627" s="33">
        <f>STOCK!L770</f>
        <v>0</v>
      </c>
      <c r="K627" s="33">
        <f>STOCK!M770</f>
        <v>0</v>
      </c>
      <c r="L627" s="33">
        <f>STOCK!N770</f>
        <v>0</v>
      </c>
      <c r="U627" s="33">
        <v>1</v>
      </c>
      <c r="V627" s="33">
        <f>STOCK!Q770</f>
        <v>0</v>
      </c>
      <c r="X627" s="33">
        <v>0</v>
      </c>
      <c r="Y627" s="33">
        <f t="shared" si="11"/>
        <v>0</v>
      </c>
      <c r="AG627" s="33">
        <f>STOCK!A770</f>
        <v>0</v>
      </c>
      <c r="AI627" s="33">
        <v>0</v>
      </c>
    </row>
    <row r="628" spans="1:35" x14ac:dyDescent="0.15">
      <c r="A628" s="33">
        <f>STOCK!C771</f>
        <v>0</v>
      </c>
      <c r="B628" s="33">
        <f>STOCK!D771</f>
        <v>0</v>
      </c>
      <c r="C628" s="33">
        <f>STOCK!E771</f>
        <v>0</v>
      </c>
      <c r="D628" s="33">
        <f>STOCK!F771</f>
        <v>0</v>
      </c>
      <c r="E628" s="33">
        <f>STOCK!G771</f>
        <v>0</v>
      </c>
      <c r="F628" s="33">
        <f>STOCK!H771</f>
        <v>0</v>
      </c>
      <c r="G628" s="33">
        <f>STOCK!I771</f>
        <v>0</v>
      </c>
      <c r="H628" s="33">
        <f>STOCK!J771</f>
        <v>0</v>
      </c>
      <c r="I628" s="33">
        <f>STOCK!K771</f>
        <v>0</v>
      </c>
      <c r="J628" s="33">
        <f>STOCK!L771</f>
        <v>0</v>
      </c>
      <c r="K628" s="33">
        <f>STOCK!M771</f>
        <v>0</v>
      </c>
      <c r="L628" s="33">
        <f>STOCK!N771</f>
        <v>0</v>
      </c>
      <c r="U628" s="33">
        <v>1</v>
      </c>
      <c r="V628" s="33">
        <f>STOCK!Q771</f>
        <v>0</v>
      </c>
      <c r="X628" s="33">
        <v>0</v>
      </c>
      <c r="Y628" s="33">
        <f t="shared" si="11"/>
        <v>0</v>
      </c>
      <c r="AG628" s="33">
        <f>STOCK!A771</f>
        <v>0</v>
      </c>
      <c r="AI628" s="33">
        <v>0</v>
      </c>
    </row>
    <row r="629" spans="1:35" x14ac:dyDescent="0.15">
      <c r="A629" s="33">
        <f>STOCK!C772</f>
        <v>0</v>
      </c>
      <c r="B629" s="33">
        <f>STOCK!D772</f>
        <v>0</v>
      </c>
      <c r="C629" s="33">
        <f>STOCK!E772</f>
        <v>0</v>
      </c>
      <c r="D629" s="33">
        <f>STOCK!F772</f>
        <v>0</v>
      </c>
      <c r="E629" s="33">
        <f>STOCK!G772</f>
        <v>0</v>
      </c>
      <c r="F629" s="33">
        <f>STOCK!H772</f>
        <v>0</v>
      </c>
      <c r="G629" s="33">
        <f>STOCK!I772</f>
        <v>0</v>
      </c>
      <c r="H629" s="33">
        <f>STOCK!J772</f>
        <v>0</v>
      </c>
      <c r="I629" s="33">
        <f>STOCK!K772</f>
        <v>0</v>
      </c>
      <c r="J629" s="33">
        <f>STOCK!L772</f>
        <v>0</v>
      </c>
      <c r="K629" s="33">
        <f>STOCK!M772</f>
        <v>0</v>
      </c>
      <c r="L629" s="33">
        <f>STOCK!N772</f>
        <v>0</v>
      </c>
      <c r="U629" s="33">
        <v>1</v>
      </c>
      <c r="V629" s="33">
        <f>STOCK!Q772</f>
        <v>0</v>
      </c>
      <c r="X629" s="33">
        <v>0</v>
      </c>
      <c r="Y629" s="33">
        <f t="shared" si="11"/>
        <v>0</v>
      </c>
      <c r="AG629" s="33">
        <f>STOCK!A772</f>
        <v>0</v>
      </c>
      <c r="AI629" s="33">
        <v>0</v>
      </c>
    </row>
    <row r="630" spans="1:35" x14ac:dyDescent="0.15">
      <c r="A630" s="33">
        <f>STOCK!C773</f>
        <v>0</v>
      </c>
      <c r="B630" s="33">
        <f>STOCK!D773</f>
        <v>0</v>
      </c>
      <c r="C630" s="33">
        <f>STOCK!E773</f>
        <v>0</v>
      </c>
      <c r="D630" s="33">
        <f>STOCK!F773</f>
        <v>0</v>
      </c>
      <c r="E630" s="33">
        <f>STOCK!G773</f>
        <v>0</v>
      </c>
      <c r="F630" s="33">
        <f>STOCK!H773</f>
        <v>0</v>
      </c>
      <c r="G630" s="33">
        <f>STOCK!I773</f>
        <v>0</v>
      </c>
      <c r="H630" s="33">
        <f>STOCK!J773</f>
        <v>0</v>
      </c>
      <c r="I630" s="33">
        <f>STOCK!K773</f>
        <v>0</v>
      </c>
      <c r="J630" s="33">
        <f>STOCK!L773</f>
        <v>0</v>
      </c>
      <c r="K630" s="33">
        <f>STOCK!M773</f>
        <v>0</v>
      </c>
      <c r="L630" s="33">
        <f>STOCK!N773</f>
        <v>0</v>
      </c>
      <c r="U630" s="33">
        <v>1</v>
      </c>
      <c r="V630" s="33">
        <f>STOCK!Q773</f>
        <v>0</v>
      </c>
      <c r="X630" s="33">
        <v>0</v>
      </c>
      <c r="Y630" s="33">
        <f t="shared" si="11"/>
        <v>0</v>
      </c>
      <c r="AG630" s="33">
        <f>STOCK!A773</f>
        <v>0</v>
      </c>
      <c r="AI630" s="33">
        <v>0</v>
      </c>
    </row>
    <row r="631" spans="1:35" x14ac:dyDescent="0.15">
      <c r="A631" s="33">
        <f>STOCK!C774</f>
        <v>0</v>
      </c>
      <c r="B631" s="33">
        <f>STOCK!D774</f>
        <v>0</v>
      </c>
      <c r="C631" s="33">
        <f>STOCK!E774</f>
        <v>0</v>
      </c>
      <c r="D631" s="33">
        <f>STOCK!F774</f>
        <v>0</v>
      </c>
      <c r="E631" s="33">
        <f>STOCK!G774</f>
        <v>0</v>
      </c>
      <c r="F631" s="33">
        <f>STOCK!H774</f>
        <v>0</v>
      </c>
      <c r="G631" s="33">
        <f>STOCK!I774</f>
        <v>0</v>
      </c>
      <c r="H631" s="33">
        <f>STOCK!J774</f>
        <v>0</v>
      </c>
      <c r="I631" s="33">
        <f>STOCK!K774</f>
        <v>0</v>
      </c>
      <c r="J631" s="33">
        <f>STOCK!L774</f>
        <v>0</v>
      </c>
      <c r="K631" s="33">
        <f>STOCK!M774</f>
        <v>0</v>
      </c>
      <c r="L631" s="33">
        <f>STOCK!N774</f>
        <v>0</v>
      </c>
      <c r="U631" s="33">
        <v>1</v>
      </c>
      <c r="V631" s="33">
        <f>STOCK!Q774</f>
        <v>0</v>
      </c>
      <c r="X631" s="33">
        <v>0</v>
      </c>
      <c r="Y631" s="33">
        <f t="shared" si="11"/>
        <v>0</v>
      </c>
      <c r="AG631" s="33">
        <f>STOCK!A774</f>
        <v>0</v>
      </c>
      <c r="AI631" s="33">
        <v>0</v>
      </c>
    </row>
    <row r="632" spans="1:35" x14ac:dyDescent="0.15">
      <c r="A632" s="33">
        <f>STOCK!C775</f>
        <v>0</v>
      </c>
      <c r="B632" s="33">
        <f>STOCK!D775</f>
        <v>0</v>
      </c>
      <c r="C632" s="33">
        <f>STOCK!E775</f>
        <v>0</v>
      </c>
      <c r="D632" s="33">
        <f>STOCK!F775</f>
        <v>0</v>
      </c>
      <c r="E632" s="33">
        <f>STOCK!G775</f>
        <v>0</v>
      </c>
      <c r="F632" s="33">
        <f>STOCK!H775</f>
        <v>0</v>
      </c>
      <c r="G632" s="33">
        <f>STOCK!I775</f>
        <v>0</v>
      </c>
      <c r="H632" s="33">
        <f>STOCK!J775</f>
        <v>0</v>
      </c>
      <c r="I632" s="33">
        <f>STOCK!K775</f>
        <v>0</v>
      </c>
      <c r="J632" s="33">
        <f>STOCK!L775</f>
        <v>0</v>
      </c>
      <c r="K632" s="33">
        <f>STOCK!M775</f>
        <v>0</v>
      </c>
      <c r="L632" s="33">
        <f>STOCK!N775</f>
        <v>0</v>
      </c>
      <c r="U632" s="33">
        <v>1</v>
      </c>
      <c r="V632" s="33">
        <f>STOCK!Q775</f>
        <v>0</v>
      </c>
      <c r="X632" s="33">
        <v>0</v>
      </c>
      <c r="Y632" s="33">
        <f t="shared" si="11"/>
        <v>0</v>
      </c>
      <c r="AG632" s="33">
        <f>STOCK!A775</f>
        <v>0</v>
      </c>
      <c r="AI632" s="33">
        <v>0</v>
      </c>
    </row>
    <row r="633" spans="1:35" x14ac:dyDescent="0.15">
      <c r="A633" s="33">
        <f>STOCK!C776</f>
        <v>0</v>
      </c>
      <c r="B633" s="33">
        <f>STOCK!D776</f>
        <v>0</v>
      </c>
      <c r="C633" s="33">
        <f>STOCK!E776</f>
        <v>0</v>
      </c>
      <c r="D633" s="33">
        <f>STOCK!F776</f>
        <v>0</v>
      </c>
      <c r="E633" s="33">
        <f>STOCK!G776</f>
        <v>0</v>
      </c>
      <c r="F633" s="33">
        <f>STOCK!H776</f>
        <v>0</v>
      </c>
      <c r="G633" s="33">
        <f>STOCK!I776</f>
        <v>0</v>
      </c>
      <c r="H633" s="33">
        <f>STOCK!J776</f>
        <v>0</v>
      </c>
      <c r="I633" s="33">
        <f>STOCK!K776</f>
        <v>0</v>
      </c>
      <c r="J633" s="33">
        <f>STOCK!L776</f>
        <v>0</v>
      </c>
      <c r="K633" s="33">
        <f>STOCK!M776</f>
        <v>0</v>
      </c>
      <c r="L633" s="33">
        <f>STOCK!N776</f>
        <v>0</v>
      </c>
      <c r="U633" s="33">
        <v>1</v>
      </c>
      <c r="V633" s="33">
        <f>STOCK!Q776</f>
        <v>0</v>
      </c>
      <c r="X633" s="33">
        <v>0</v>
      </c>
      <c r="Y633" s="33">
        <f t="shared" si="11"/>
        <v>0</v>
      </c>
      <c r="AG633" s="33">
        <f>STOCK!A776</f>
        <v>0</v>
      </c>
      <c r="AI633" s="33">
        <v>0</v>
      </c>
    </row>
    <row r="634" spans="1:35" x14ac:dyDescent="0.15">
      <c r="A634" s="33">
        <f>STOCK!C777</f>
        <v>0</v>
      </c>
      <c r="B634" s="33">
        <f>STOCK!D777</f>
        <v>0</v>
      </c>
      <c r="C634" s="33">
        <f>STOCK!E777</f>
        <v>0</v>
      </c>
      <c r="D634" s="33">
        <f>STOCK!F777</f>
        <v>0</v>
      </c>
      <c r="E634" s="33">
        <f>STOCK!G777</f>
        <v>0</v>
      </c>
      <c r="F634" s="33">
        <f>STOCK!H777</f>
        <v>0</v>
      </c>
      <c r="G634" s="33">
        <f>STOCK!I777</f>
        <v>0</v>
      </c>
      <c r="H634" s="33">
        <f>STOCK!J777</f>
        <v>0</v>
      </c>
      <c r="I634" s="33">
        <f>STOCK!K777</f>
        <v>0</v>
      </c>
      <c r="J634" s="33">
        <f>STOCK!L777</f>
        <v>0</v>
      </c>
      <c r="K634" s="33">
        <f>STOCK!M777</f>
        <v>0</v>
      </c>
      <c r="L634" s="33">
        <f>STOCK!N777</f>
        <v>0</v>
      </c>
      <c r="U634" s="33">
        <v>1</v>
      </c>
      <c r="V634" s="33">
        <f>STOCK!Q777</f>
        <v>0</v>
      </c>
      <c r="X634" s="33">
        <v>0</v>
      </c>
      <c r="Y634" s="33">
        <f t="shared" si="11"/>
        <v>0</v>
      </c>
      <c r="AG634" s="33">
        <f>STOCK!A777</f>
        <v>0</v>
      </c>
      <c r="AI634" s="33">
        <v>0</v>
      </c>
    </row>
    <row r="635" spans="1:35" x14ac:dyDescent="0.15">
      <c r="A635" s="33">
        <f>STOCK!C778</f>
        <v>0</v>
      </c>
      <c r="B635" s="33">
        <f>STOCK!D778</f>
        <v>0</v>
      </c>
      <c r="C635" s="33">
        <f>STOCK!E778</f>
        <v>0</v>
      </c>
      <c r="D635" s="33">
        <f>STOCK!F778</f>
        <v>0</v>
      </c>
      <c r="E635" s="33">
        <f>STOCK!G778</f>
        <v>0</v>
      </c>
      <c r="F635" s="33">
        <f>STOCK!H778</f>
        <v>0</v>
      </c>
      <c r="G635" s="33">
        <f>STOCK!I778</f>
        <v>0</v>
      </c>
      <c r="H635" s="33">
        <f>STOCK!J778</f>
        <v>0</v>
      </c>
      <c r="I635" s="33">
        <f>STOCK!K778</f>
        <v>0</v>
      </c>
      <c r="J635" s="33">
        <f>STOCK!L778</f>
        <v>0</v>
      </c>
      <c r="K635" s="33">
        <f>STOCK!M778</f>
        <v>0</v>
      </c>
      <c r="L635" s="33">
        <f>STOCK!N778</f>
        <v>0</v>
      </c>
      <c r="U635" s="33">
        <v>1</v>
      </c>
      <c r="V635" s="33">
        <f>STOCK!Q778</f>
        <v>0</v>
      </c>
      <c r="X635" s="33">
        <v>0</v>
      </c>
      <c r="Y635" s="33">
        <f t="shared" si="11"/>
        <v>0</v>
      </c>
      <c r="AG635" s="33">
        <f>STOCK!A778</f>
        <v>0</v>
      </c>
      <c r="AI635" s="33">
        <v>0</v>
      </c>
    </row>
    <row r="636" spans="1:35" x14ac:dyDescent="0.15">
      <c r="A636" s="33">
        <f>STOCK!C779</f>
        <v>0</v>
      </c>
      <c r="B636" s="33">
        <f>STOCK!D779</f>
        <v>0</v>
      </c>
      <c r="C636" s="33">
        <f>STOCK!E779</f>
        <v>0</v>
      </c>
      <c r="D636" s="33">
        <f>STOCK!F779</f>
        <v>0</v>
      </c>
      <c r="E636" s="33">
        <f>STOCK!G779</f>
        <v>0</v>
      </c>
      <c r="F636" s="33">
        <f>STOCK!H779</f>
        <v>0</v>
      </c>
      <c r="G636" s="33">
        <f>STOCK!I779</f>
        <v>0</v>
      </c>
      <c r="H636" s="33">
        <f>STOCK!J779</f>
        <v>0</v>
      </c>
      <c r="I636" s="33">
        <f>STOCK!K779</f>
        <v>0</v>
      </c>
      <c r="J636" s="33">
        <f>STOCK!L779</f>
        <v>0</v>
      </c>
      <c r="K636" s="33">
        <f>STOCK!M779</f>
        <v>0</v>
      </c>
      <c r="L636" s="33">
        <f>STOCK!N779</f>
        <v>0</v>
      </c>
      <c r="U636" s="33">
        <v>1</v>
      </c>
      <c r="V636" s="33">
        <f>STOCK!Q779</f>
        <v>0</v>
      </c>
      <c r="X636" s="33">
        <v>0</v>
      </c>
      <c r="Y636" s="33">
        <f t="shared" si="11"/>
        <v>0</v>
      </c>
      <c r="AG636" s="33">
        <f>STOCK!A779</f>
        <v>0</v>
      </c>
      <c r="AI636" s="33">
        <v>0</v>
      </c>
    </row>
    <row r="637" spans="1:35" x14ac:dyDescent="0.15">
      <c r="A637" s="33">
        <f>STOCK!C780</f>
        <v>0</v>
      </c>
      <c r="B637" s="33">
        <f>STOCK!D780</f>
        <v>0</v>
      </c>
      <c r="C637" s="33">
        <f>STOCK!E780</f>
        <v>0</v>
      </c>
      <c r="D637" s="33">
        <f>STOCK!F780</f>
        <v>0</v>
      </c>
      <c r="E637" s="33">
        <f>STOCK!G780</f>
        <v>0</v>
      </c>
      <c r="F637" s="33">
        <f>STOCK!H780</f>
        <v>0</v>
      </c>
      <c r="G637" s="33">
        <f>STOCK!I780</f>
        <v>0</v>
      </c>
      <c r="H637" s="33">
        <f>STOCK!J780</f>
        <v>0</v>
      </c>
      <c r="I637" s="33">
        <f>STOCK!K780</f>
        <v>0</v>
      </c>
      <c r="J637" s="33">
        <f>STOCK!L780</f>
        <v>0</v>
      </c>
      <c r="K637" s="33">
        <f>STOCK!M780</f>
        <v>0</v>
      </c>
      <c r="L637" s="33">
        <f>STOCK!N780</f>
        <v>0</v>
      </c>
      <c r="U637" s="33">
        <v>1</v>
      </c>
      <c r="V637" s="33">
        <f>STOCK!Q780</f>
        <v>0</v>
      </c>
      <c r="X637" s="33">
        <v>0</v>
      </c>
      <c r="Y637" s="33">
        <f t="shared" si="11"/>
        <v>0</v>
      </c>
      <c r="AG637" s="33">
        <f>STOCK!A780</f>
        <v>0</v>
      </c>
      <c r="AI637" s="33">
        <v>0</v>
      </c>
    </row>
    <row r="638" spans="1:35" x14ac:dyDescent="0.15">
      <c r="A638" s="33">
        <f>STOCK!C781</f>
        <v>0</v>
      </c>
      <c r="B638" s="33">
        <f>STOCK!D781</f>
        <v>0</v>
      </c>
      <c r="C638" s="33">
        <f>STOCK!E781</f>
        <v>0</v>
      </c>
      <c r="D638" s="33">
        <f>STOCK!F781</f>
        <v>0</v>
      </c>
      <c r="E638" s="33">
        <f>STOCK!G781</f>
        <v>0</v>
      </c>
      <c r="F638" s="33">
        <f>STOCK!H781</f>
        <v>0</v>
      </c>
      <c r="G638" s="33">
        <f>STOCK!I781</f>
        <v>0</v>
      </c>
      <c r="H638" s="33">
        <f>STOCK!J781</f>
        <v>0</v>
      </c>
      <c r="I638" s="33">
        <f>STOCK!K781</f>
        <v>0</v>
      </c>
      <c r="J638" s="33">
        <f>STOCK!L781</f>
        <v>0</v>
      </c>
      <c r="K638" s="33">
        <f>STOCK!M781</f>
        <v>0</v>
      </c>
      <c r="L638" s="33">
        <f>STOCK!N781</f>
        <v>0</v>
      </c>
      <c r="U638" s="33">
        <v>1</v>
      </c>
      <c r="V638" s="33">
        <f>STOCK!Q781</f>
        <v>0</v>
      </c>
      <c r="X638" s="33">
        <v>0</v>
      </c>
      <c r="Y638" s="33">
        <f t="shared" si="11"/>
        <v>0</v>
      </c>
      <c r="AG638" s="33">
        <f>STOCK!A781</f>
        <v>0</v>
      </c>
      <c r="AI638" s="33">
        <v>0</v>
      </c>
    </row>
    <row r="639" spans="1:35" x14ac:dyDescent="0.15">
      <c r="A639" s="33">
        <f>STOCK!C782</f>
        <v>0</v>
      </c>
      <c r="B639" s="33">
        <f>STOCK!D782</f>
        <v>0</v>
      </c>
      <c r="C639" s="33">
        <f>STOCK!E782</f>
        <v>0</v>
      </c>
      <c r="D639" s="33">
        <f>STOCK!F782</f>
        <v>0</v>
      </c>
      <c r="E639" s="33">
        <f>STOCK!G782</f>
        <v>0</v>
      </c>
      <c r="F639" s="33">
        <f>STOCK!H782</f>
        <v>0</v>
      </c>
      <c r="G639" s="33">
        <f>STOCK!I782</f>
        <v>0</v>
      </c>
      <c r="H639" s="33">
        <f>STOCK!J782</f>
        <v>0</v>
      </c>
      <c r="I639" s="33">
        <f>STOCK!K782</f>
        <v>0</v>
      </c>
      <c r="J639" s="33">
        <f>STOCK!L782</f>
        <v>0</v>
      </c>
      <c r="K639" s="33">
        <f>STOCK!M782</f>
        <v>0</v>
      </c>
      <c r="L639" s="33">
        <f>STOCK!N782</f>
        <v>0</v>
      </c>
      <c r="U639" s="33">
        <v>1</v>
      </c>
      <c r="V639" s="33">
        <f>STOCK!Q782</f>
        <v>0</v>
      </c>
      <c r="X639" s="33">
        <v>0</v>
      </c>
      <c r="Y639" s="33">
        <f t="shared" si="11"/>
        <v>0</v>
      </c>
      <c r="AG639" s="33">
        <f>STOCK!A782</f>
        <v>0</v>
      </c>
      <c r="AI639" s="33">
        <v>0</v>
      </c>
    </row>
    <row r="640" spans="1:35" x14ac:dyDescent="0.15">
      <c r="A640" s="33">
        <f>STOCK!C783</f>
        <v>0</v>
      </c>
      <c r="B640" s="33">
        <f>STOCK!D783</f>
        <v>0</v>
      </c>
      <c r="C640" s="33">
        <f>STOCK!E783</f>
        <v>0</v>
      </c>
      <c r="D640" s="33">
        <f>STOCK!F783</f>
        <v>0</v>
      </c>
      <c r="E640" s="33">
        <f>STOCK!G783</f>
        <v>0</v>
      </c>
      <c r="F640" s="33">
        <f>STOCK!H783</f>
        <v>0</v>
      </c>
      <c r="G640" s="33">
        <f>STOCK!I783</f>
        <v>0</v>
      </c>
      <c r="H640" s="33">
        <f>STOCK!J783</f>
        <v>0</v>
      </c>
      <c r="I640" s="33">
        <f>STOCK!K783</f>
        <v>0</v>
      </c>
      <c r="J640" s="33">
        <f>STOCK!L783</f>
        <v>0</v>
      </c>
      <c r="K640" s="33">
        <f>STOCK!M783</f>
        <v>0</v>
      </c>
      <c r="L640" s="33">
        <f>STOCK!N783</f>
        <v>0</v>
      </c>
      <c r="U640" s="33">
        <v>1</v>
      </c>
      <c r="V640" s="33">
        <f>STOCK!Q783</f>
        <v>0</v>
      </c>
      <c r="X640" s="33">
        <v>0</v>
      </c>
      <c r="Y640" s="33">
        <f t="shared" si="11"/>
        <v>0</v>
      </c>
      <c r="AG640" s="33">
        <f>STOCK!A783</f>
        <v>0</v>
      </c>
      <c r="AI640" s="33">
        <v>0</v>
      </c>
    </row>
    <row r="641" spans="1:35" x14ac:dyDescent="0.15">
      <c r="A641" s="33">
        <f>STOCK!C784</f>
        <v>0</v>
      </c>
      <c r="B641" s="33">
        <f>STOCK!D784</f>
        <v>0</v>
      </c>
      <c r="C641" s="33">
        <f>STOCK!E784</f>
        <v>0</v>
      </c>
      <c r="D641" s="33">
        <f>STOCK!F784</f>
        <v>0</v>
      </c>
      <c r="E641" s="33">
        <f>STOCK!G784</f>
        <v>0</v>
      </c>
      <c r="F641" s="33">
        <f>STOCK!H784</f>
        <v>0</v>
      </c>
      <c r="G641" s="33">
        <f>STOCK!I784</f>
        <v>0</v>
      </c>
      <c r="H641" s="33">
        <f>STOCK!J784</f>
        <v>0</v>
      </c>
      <c r="I641" s="33">
        <f>STOCK!K784</f>
        <v>0</v>
      </c>
      <c r="J641" s="33">
        <f>STOCK!L784</f>
        <v>0</v>
      </c>
      <c r="K641" s="33">
        <f>STOCK!M784</f>
        <v>0</v>
      </c>
      <c r="L641" s="33">
        <f>STOCK!N784</f>
        <v>0</v>
      </c>
      <c r="U641" s="33">
        <v>1</v>
      </c>
      <c r="V641" s="33">
        <f>STOCK!Q784</f>
        <v>0</v>
      </c>
      <c r="X641" s="33">
        <v>0</v>
      </c>
      <c r="Y641" s="33">
        <f t="shared" si="11"/>
        <v>0</v>
      </c>
      <c r="AG641" s="33">
        <f>STOCK!A784</f>
        <v>0</v>
      </c>
      <c r="AI641" s="33">
        <v>0</v>
      </c>
    </row>
    <row r="642" spans="1:35" x14ac:dyDescent="0.15">
      <c r="A642" s="33">
        <f>STOCK!C785</f>
        <v>0</v>
      </c>
      <c r="B642" s="33">
        <f>STOCK!D785</f>
        <v>0</v>
      </c>
      <c r="C642" s="33">
        <f>STOCK!E785</f>
        <v>0</v>
      </c>
      <c r="D642" s="33">
        <f>STOCK!F785</f>
        <v>0</v>
      </c>
      <c r="E642" s="33">
        <f>STOCK!G785</f>
        <v>0</v>
      </c>
      <c r="F642" s="33">
        <f>STOCK!H785</f>
        <v>0</v>
      </c>
      <c r="G642" s="33">
        <f>STOCK!I785</f>
        <v>0</v>
      </c>
      <c r="H642" s="33">
        <f>STOCK!J785</f>
        <v>0</v>
      </c>
      <c r="I642" s="33">
        <f>STOCK!K785</f>
        <v>0</v>
      </c>
      <c r="J642" s="33">
        <f>STOCK!L785</f>
        <v>0</v>
      </c>
      <c r="K642" s="33">
        <f>STOCK!M785</f>
        <v>0</v>
      </c>
      <c r="L642" s="33">
        <f>STOCK!N785</f>
        <v>0</v>
      </c>
      <c r="U642" s="33">
        <v>1</v>
      </c>
      <c r="V642" s="33">
        <f>STOCK!Q785</f>
        <v>0</v>
      </c>
      <c r="X642" s="33">
        <v>0</v>
      </c>
      <c r="Y642" s="33">
        <f t="shared" si="11"/>
        <v>0</v>
      </c>
      <c r="AG642" s="33">
        <f>STOCK!A785</f>
        <v>0</v>
      </c>
      <c r="AI642" s="33">
        <v>0</v>
      </c>
    </row>
    <row r="643" spans="1:35" x14ac:dyDescent="0.15">
      <c r="A643" s="33">
        <f>STOCK!C786</f>
        <v>0</v>
      </c>
      <c r="B643" s="33">
        <f>STOCK!D786</f>
        <v>0</v>
      </c>
      <c r="C643" s="33">
        <f>STOCK!E786</f>
        <v>0</v>
      </c>
      <c r="D643" s="33">
        <f>STOCK!F786</f>
        <v>0</v>
      </c>
      <c r="E643" s="33">
        <f>STOCK!G786</f>
        <v>0</v>
      </c>
      <c r="F643" s="33">
        <f>STOCK!H786</f>
        <v>0</v>
      </c>
      <c r="G643" s="33">
        <f>STOCK!I786</f>
        <v>0</v>
      </c>
      <c r="H643" s="33">
        <f>STOCK!J786</f>
        <v>0</v>
      </c>
      <c r="I643" s="33">
        <f>STOCK!K786</f>
        <v>0</v>
      </c>
      <c r="J643" s="33">
        <f>STOCK!L786</f>
        <v>0</v>
      </c>
      <c r="K643" s="33">
        <f>STOCK!M786</f>
        <v>0</v>
      </c>
      <c r="L643" s="33">
        <f>STOCK!N786</f>
        <v>0</v>
      </c>
      <c r="U643" s="33">
        <v>1</v>
      </c>
      <c r="V643" s="33">
        <f>STOCK!Q786</f>
        <v>0</v>
      </c>
      <c r="X643" s="33">
        <v>0</v>
      </c>
      <c r="Y643" s="33">
        <f t="shared" si="11"/>
        <v>0</v>
      </c>
      <c r="AG643" s="33">
        <f>STOCK!A786</f>
        <v>0</v>
      </c>
      <c r="AI643" s="33">
        <v>0</v>
      </c>
    </row>
    <row r="644" spans="1:35" x14ac:dyDescent="0.15">
      <c r="A644" s="33">
        <f>STOCK!C787</f>
        <v>0</v>
      </c>
      <c r="B644" s="33">
        <f>STOCK!D787</f>
        <v>0</v>
      </c>
      <c r="C644" s="33">
        <f>STOCK!E787</f>
        <v>0</v>
      </c>
      <c r="D644" s="33">
        <f>STOCK!F787</f>
        <v>0</v>
      </c>
      <c r="E644" s="33">
        <f>STOCK!G787</f>
        <v>0</v>
      </c>
      <c r="F644" s="33">
        <f>STOCK!H787</f>
        <v>0</v>
      </c>
      <c r="G644" s="33">
        <f>STOCK!I787</f>
        <v>0</v>
      </c>
      <c r="H644" s="33">
        <f>STOCK!J787</f>
        <v>0</v>
      </c>
      <c r="I644" s="33">
        <f>STOCK!K787</f>
        <v>0</v>
      </c>
      <c r="J644" s="33">
        <f>STOCK!L787</f>
        <v>0</v>
      </c>
      <c r="K644" s="33">
        <f>STOCK!M787</f>
        <v>0</v>
      </c>
      <c r="L644" s="33">
        <f>STOCK!N787</f>
        <v>0</v>
      </c>
      <c r="U644" s="33">
        <v>1</v>
      </c>
      <c r="V644" s="33">
        <f>STOCK!Q787</f>
        <v>0</v>
      </c>
      <c r="X644" s="33">
        <v>0</v>
      </c>
      <c r="Y644" s="33">
        <f t="shared" si="11"/>
        <v>0</v>
      </c>
      <c r="AG644" s="33">
        <f>STOCK!A787</f>
        <v>0</v>
      </c>
      <c r="AI644" s="33">
        <v>0</v>
      </c>
    </row>
    <row r="645" spans="1:35" x14ac:dyDescent="0.15">
      <c r="A645" s="33">
        <f>STOCK!C788</f>
        <v>0</v>
      </c>
      <c r="B645" s="33">
        <f>STOCK!D788</f>
        <v>0</v>
      </c>
      <c r="C645" s="33">
        <f>STOCK!E788</f>
        <v>0</v>
      </c>
      <c r="D645" s="33">
        <f>STOCK!F788</f>
        <v>0</v>
      </c>
      <c r="E645" s="33">
        <f>STOCK!G788</f>
        <v>0</v>
      </c>
      <c r="F645" s="33">
        <f>STOCK!H788</f>
        <v>0</v>
      </c>
      <c r="G645" s="33">
        <f>STOCK!I788</f>
        <v>0</v>
      </c>
      <c r="H645" s="33">
        <f>STOCK!J788</f>
        <v>0</v>
      </c>
      <c r="I645" s="33">
        <f>STOCK!K788</f>
        <v>0</v>
      </c>
      <c r="J645" s="33">
        <f>STOCK!L788</f>
        <v>0</v>
      </c>
      <c r="K645" s="33">
        <f>STOCK!M788</f>
        <v>0</v>
      </c>
      <c r="L645" s="33">
        <f>STOCK!N788</f>
        <v>0</v>
      </c>
      <c r="U645" s="33">
        <v>1</v>
      </c>
      <c r="V645" s="33">
        <f>STOCK!Q788</f>
        <v>0</v>
      </c>
      <c r="X645" s="33">
        <v>0</v>
      </c>
      <c r="Y645" s="33">
        <f t="shared" si="11"/>
        <v>0</v>
      </c>
      <c r="AG645" s="33">
        <f>STOCK!A788</f>
        <v>0</v>
      </c>
      <c r="AI645" s="33">
        <v>0</v>
      </c>
    </row>
    <row r="646" spans="1:35" x14ac:dyDescent="0.15">
      <c r="A646" s="33">
        <f>STOCK!C789</f>
        <v>0</v>
      </c>
      <c r="B646" s="33">
        <f>STOCK!D789</f>
        <v>0</v>
      </c>
      <c r="C646" s="33">
        <f>STOCK!E789</f>
        <v>0</v>
      </c>
      <c r="D646" s="33">
        <f>STOCK!F789</f>
        <v>0</v>
      </c>
      <c r="E646" s="33">
        <f>STOCK!G789</f>
        <v>0</v>
      </c>
      <c r="F646" s="33">
        <f>STOCK!H789</f>
        <v>0</v>
      </c>
      <c r="G646" s="33">
        <f>STOCK!I789</f>
        <v>0</v>
      </c>
      <c r="H646" s="33">
        <f>STOCK!J789</f>
        <v>0</v>
      </c>
      <c r="I646" s="33">
        <f>STOCK!K789</f>
        <v>0</v>
      </c>
      <c r="J646" s="33">
        <f>STOCK!L789</f>
        <v>0</v>
      </c>
      <c r="K646" s="33">
        <f>STOCK!M789</f>
        <v>0</v>
      </c>
      <c r="L646" s="33">
        <f>STOCK!N789</f>
        <v>0</v>
      </c>
      <c r="U646" s="33">
        <v>1</v>
      </c>
      <c r="V646" s="33">
        <f>STOCK!Q789</f>
        <v>0</v>
      </c>
      <c r="X646" s="33">
        <v>0</v>
      </c>
      <c r="Y646" s="33">
        <f t="shared" si="11"/>
        <v>0</v>
      </c>
      <c r="AG646" s="33">
        <f>STOCK!A789</f>
        <v>0</v>
      </c>
      <c r="AI646" s="33">
        <v>0</v>
      </c>
    </row>
    <row r="647" spans="1:35" x14ac:dyDescent="0.15">
      <c r="A647" s="33">
        <f>STOCK!C790</f>
        <v>0</v>
      </c>
      <c r="B647" s="33">
        <f>STOCK!D790</f>
        <v>0</v>
      </c>
      <c r="C647" s="33">
        <f>STOCK!E790</f>
        <v>0</v>
      </c>
      <c r="D647" s="33">
        <f>STOCK!F790</f>
        <v>0</v>
      </c>
      <c r="E647" s="33">
        <f>STOCK!G790</f>
        <v>0</v>
      </c>
      <c r="F647" s="33">
        <f>STOCK!H790</f>
        <v>0</v>
      </c>
      <c r="G647" s="33">
        <f>STOCK!I790</f>
        <v>0</v>
      </c>
      <c r="H647" s="33">
        <f>STOCK!J790</f>
        <v>0</v>
      </c>
      <c r="I647" s="33">
        <f>STOCK!K790</f>
        <v>0</v>
      </c>
      <c r="J647" s="33">
        <f>STOCK!L790</f>
        <v>0</v>
      </c>
      <c r="K647" s="33">
        <f>STOCK!M790</f>
        <v>0</v>
      </c>
      <c r="L647" s="33">
        <f>STOCK!N790</f>
        <v>0</v>
      </c>
      <c r="U647" s="33">
        <v>1</v>
      </c>
      <c r="V647" s="33">
        <f>STOCK!Q790</f>
        <v>0</v>
      </c>
      <c r="X647" s="33">
        <v>0</v>
      </c>
      <c r="Y647" s="33">
        <f t="shared" si="11"/>
        <v>0</v>
      </c>
      <c r="AG647" s="33">
        <f>STOCK!A790</f>
        <v>0</v>
      </c>
      <c r="AI647" s="33">
        <v>0</v>
      </c>
    </row>
    <row r="648" spans="1:35" x14ac:dyDescent="0.15">
      <c r="A648" s="33">
        <f>STOCK!C791</f>
        <v>0</v>
      </c>
      <c r="B648" s="33">
        <f>STOCK!D791</f>
        <v>0</v>
      </c>
      <c r="C648" s="33">
        <f>STOCK!E791</f>
        <v>0</v>
      </c>
      <c r="D648" s="33">
        <f>STOCK!F791</f>
        <v>0</v>
      </c>
      <c r="E648" s="33">
        <f>STOCK!G791</f>
        <v>0</v>
      </c>
      <c r="F648" s="33">
        <f>STOCK!H791</f>
        <v>0</v>
      </c>
      <c r="G648" s="33">
        <f>STOCK!I791</f>
        <v>0</v>
      </c>
      <c r="H648" s="33">
        <f>STOCK!J791</f>
        <v>0</v>
      </c>
      <c r="I648" s="33">
        <f>STOCK!K791</f>
        <v>0</v>
      </c>
      <c r="J648" s="33">
        <f>STOCK!L791</f>
        <v>0</v>
      </c>
      <c r="K648" s="33">
        <f>STOCK!M791</f>
        <v>0</v>
      </c>
      <c r="L648" s="33">
        <f>STOCK!N791</f>
        <v>0</v>
      </c>
      <c r="U648" s="33">
        <v>1</v>
      </c>
      <c r="V648" s="33">
        <f>STOCK!Q791</f>
        <v>0</v>
      </c>
      <c r="X648" s="33">
        <v>0</v>
      </c>
      <c r="Y648" s="33">
        <f t="shared" si="11"/>
        <v>0</v>
      </c>
      <c r="AG648" s="33">
        <f>STOCK!A791</f>
        <v>0</v>
      </c>
      <c r="AI648" s="33">
        <v>0</v>
      </c>
    </row>
    <row r="649" spans="1:35" x14ac:dyDescent="0.15">
      <c r="A649" s="33">
        <f>STOCK!C792</f>
        <v>0</v>
      </c>
      <c r="B649" s="33">
        <f>STOCK!D792</f>
        <v>0</v>
      </c>
      <c r="C649" s="33">
        <f>STOCK!E792</f>
        <v>0</v>
      </c>
      <c r="D649" s="33">
        <f>STOCK!F792</f>
        <v>0</v>
      </c>
      <c r="E649" s="33">
        <f>STOCK!G792</f>
        <v>0</v>
      </c>
      <c r="F649" s="33">
        <f>STOCK!H792</f>
        <v>0</v>
      </c>
      <c r="G649" s="33">
        <f>STOCK!I792</f>
        <v>0</v>
      </c>
      <c r="H649" s="33">
        <f>STOCK!J792</f>
        <v>0</v>
      </c>
      <c r="I649" s="33">
        <f>STOCK!K792</f>
        <v>0</v>
      </c>
      <c r="J649" s="33">
        <f>STOCK!L792</f>
        <v>0</v>
      </c>
      <c r="K649" s="33">
        <f>STOCK!M792</f>
        <v>0</v>
      </c>
      <c r="L649" s="33">
        <f>STOCK!N792</f>
        <v>0</v>
      </c>
      <c r="U649" s="33">
        <v>1</v>
      </c>
      <c r="V649" s="33">
        <f>STOCK!Q792</f>
        <v>0</v>
      </c>
      <c r="X649" s="33">
        <v>0</v>
      </c>
      <c r="Y649" s="33">
        <f t="shared" si="11"/>
        <v>0</v>
      </c>
      <c r="AG649" s="33">
        <f>STOCK!A792</f>
        <v>0</v>
      </c>
      <c r="AI649" s="33">
        <v>0</v>
      </c>
    </row>
    <row r="650" spans="1:35" x14ac:dyDescent="0.15">
      <c r="A650" s="33">
        <f>STOCK!C793</f>
        <v>0</v>
      </c>
      <c r="B650" s="33">
        <f>STOCK!D793</f>
        <v>0</v>
      </c>
      <c r="C650" s="33">
        <f>STOCK!E793</f>
        <v>0</v>
      </c>
      <c r="D650" s="33">
        <f>STOCK!F793</f>
        <v>0</v>
      </c>
      <c r="E650" s="33">
        <f>STOCK!G793</f>
        <v>0</v>
      </c>
      <c r="F650" s="33">
        <f>STOCK!H793</f>
        <v>0</v>
      </c>
      <c r="G650" s="33">
        <f>STOCK!I793</f>
        <v>0</v>
      </c>
      <c r="H650" s="33">
        <f>STOCK!J793</f>
        <v>0</v>
      </c>
      <c r="I650" s="33">
        <f>STOCK!K793</f>
        <v>0</v>
      </c>
      <c r="J650" s="33">
        <f>STOCK!L793</f>
        <v>0</v>
      </c>
      <c r="K650" s="33">
        <f>STOCK!M793</f>
        <v>0</v>
      </c>
      <c r="L650" s="33">
        <f>STOCK!N793</f>
        <v>0</v>
      </c>
      <c r="U650" s="33">
        <v>1</v>
      </c>
      <c r="V650" s="33">
        <f>STOCK!Q793</f>
        <v>0</v>
      </c>
      <c r="X650" s="33">
        <v>0</v>
      </c>
      <c r="Y650" s="33">
        <f t="shared" si="11"/>
        <v>0</v>
      </c>
      <c r="AG650" s="33">
        <f>STOCK!A793</f>
        <v>0</v>
      </c>
      <c r="AI650" s="33">
        <v>0</v>
      </c>
    </row>
    <row r="651" spans="1:35" x14ac:dyDescent="0.15">
      <c r="A651" s="33">
        <f>STOCK!C794</f>
        <v>0</v>
      </c>
      <c r="B651" s="33">
        <f>STOCK!D794</f>
        <v>0</v>
      </c>
      <c r="C651" s="33">
        <f>STOCK!E794</f>
        <v>0</v>
      </c>
      <c r="D651" s="33">
        <f>STOCK!F794</f>
        <v>0</v>
      </c>
      <c r="E651" s="33">
        <f>STOCK!G794</f>
        <v>0</v>
      </c>
      <c r="F651" s="33">
        <f>STOCK!H794</f>
        <v>0</v>
      </c>
      <c r="G651" s="33">
        <f>STOCK!I794</f>
        <v>0</v>
      </c>
      <c r="H651" s="33">
        <f>STOCK!J794</f>
        <v>0</v>
      </c>
      <c r="I651" s="33">
        <f>STOCK!K794</f>
        <v>0</v>
      </c>
      <c r="J651" s="33">
        <f>STOCK!L794</f>
        <v>0</v>
      </c>
      <c r="K651" s="33">
        <f>STOCK!M794</f>
        <v>0</v>
      </c>
      <c r="L651" s="33">
        <f>STOCK!N794</f>
        <v>0</v>
      </c>
      <c r="U651" s="33">
        <v>1</v>
      </c>
      <c r="V651" s="33">
        <f>STOCK!Q794</f>
        <v>0</v>
      </c>
      <c r="X651" s="33">
        <v>0</v>
      </c>
      <c r="Y651" s="33">
        <f t="shared" si="11"/>
        <v>0</v>
      </c>
      <c r="AG651" s="33">
        <f>STOCK!A794</f>
        <v>0</v>
      </c>
      <c r="AI651" s="33">
        <v>0</v>
      </c>
    </row>
    <row r="652" spans="1:35" x14ac:dyDescent="0.15">
      <c r="A652" s="33">
        <f>STOCK!C795</f>
        <v>0</v>
      </c>
      <c r="B652" s="33">
        <f>STOCK!D795</f>
        <v>0</v>
      </c>
      <c r="C652" s="33">
        <f>STOCK!E795</f>
        <v>0</v>
      </c>
      <c r="D652" s="33">
        <f>STOCK!F795</f>
        <v>0</v>
      </c>
      <c r="E652" s="33">
        <f>STOCK!G795</f>
        <v>0</v>
      </c>
      <c r="F652" s="33">
        <f>STOCK!H795</f>
        <v>0</v>
      </c>
      <c r="G652" s="33">
        <f>STOCK!I795</f>
        <v>0</v>
      </c>
      <c r="H652" s="33">
        <f>STOCK!J795</f>
        <v>0</v>
      </c>
      <c r="I652" s="33">
        <f>STOCK!K795</f>
        <v>0</v>
      </c>
      <c r="J652" s="33">
        <f>STOCK!L795</f>
        <v>0</v>
      </c>
      <c r="K652" s="33">
        <f>STOCK!M795</f>
        <v>0</v>
      </c>
      <c r="L652" s="33">
        <f>STOCK!N795</f>
        <v>0</v>
      </c>
      <c r="U652" s="33">
        <v>1</v>
      </c>
      <c r="V652" s="33">
        <f>STOCK!Q795</f>
        <v>0</v>
      </c>
      <c r="X652" s="33">
        <v>0</v>
      </c>
      <c r="Y652" s="33">
        <f t="shared" ref="Y652:Y700" si="12">IF(V652&gt;0,1,0)</f>
        <v>0</v>
      </c>
      <c r="AG652" s="33">
        <f>STOCK!A795</f>
        <v>0</v>
      </c>
      <c r="AI652" s="33">
        <v>0</v>
      </c>
    </row>
    <row r="653" spans="1:35" x14ac:dyDescent="0.15">
      <c r="A653" s="33">
        <f>STOCK!C796</f>
        <v>0</v>
      </c>
      <c r="B653" s="33">
        <f>STOCK!D796</f>
        <v>0</v>
      </c>
      <c r="C653" s="33">
        <f>STOCK!E796</f>
        <v>0</v>
      </c>
      <c r="D653" s="33">
        <f>STOCK!F796</f>
        <v>0</v>
      </c>
      <c r="E653" s="33">
        <f>STOCK!G796</f>
        <v>0</v>
      </c>
      <c r="F653" s="33">
        <f>STOCK!H796</f>
        <v>0</v>
      </c>
      <c r="G653" s="33">
        <f>STOCK!I796</f>
        <v>0</v>
      </c>
      <c r="H653" s="33">
        <f>STOCK!J796</f>
        <v>0</v>
      </c>
      <c r="I653" s="33">
        <f>STOCK!K796</f>
        <v>0</v>
      </c>
      <c r="J653" s="33">
        <f>STOCK!L796</f>
        <v>0</v>
      </c>
      <c r="K653" s="33">
        <f>STOCK!M796</f>
        <v>0</v>
      </c>
      <c r="L653" s="33">
        <f>STOCK!N796</f>
        <v>0</v>
      </c>
      <c r="U653" s="33">
        <v>1</v>
      </c>
      <c r="V653" s="33">
        <f>STOCK!Q796</f>
        <v>0</v>
      </c>
      <c r="X653" s="33">
        <v>0</v>
      </c>
      <c r="Y653" s="33">
        <f t="shared" si="12"/>
        <v>0</v>
      </c>
      <c r="AG653" s="33">
        <f>STOCK!A796</f>
        <v>0</v>
      </c>
      <c r="AI653" s="33">
        <v>0</v>
      </c>
    </row>
    <row r="654" spans="1:35" x14ac:dyDescent="0.15">
      <c r="A654" s="33">
        <f>STOCK!C797</f>
        <v>0</v>
      </c>
      <c r="B654" s="33">
        <f>STOCK!D797</f>
        <v>0</v>
      </c>
      <c r="C654" s="33">
        <f>STOCK!E797</f>
        <v>0</v>
      </c>
      <c r="D654" s="33">
        <f>STOCK!F797</f>
        <v>0</v>
      </c>
      <c r="E654" s="33">
        <f>STOCK!G797</f>
        <v>0</v>
      </c>
      <c r="F654" s="33">
        <f>STOCK!H797</f>
        <v>0</v>
      </c>
      <c r="G654" s="33">
        <f>STOCK!I797</f>
        <v>0</v>
      </c>
      <c r="H654" s="33">
        <f>STOCK!J797</f>
        <v>0</v>
      </c>
      <c r="I654" s="33">
        <f>STOCK!K797</f>
        <v>0</v>
      </c>
      <c r="J654" s="33">
        <f>STOCK!L797</f>
        <v>0</v>
      </c>
      <c r="K654" s="33">
        <f>STOCK!M797</f>
        <v>0</v>
      </c>
      <c r="L654" s="33">
        <f>STOCK!N797</f>
        <v>0</v>
      </c>
      <c r="U654" s="33">
        <v>1</v>
      </c>
      <c r="V654" s="33">
        <f>STOCK!Q797</f>
        <v>0</v>
      </c>
      <c r="X654" s="33">
        <v>0</v>
      </c>
      <c r="Y654" s="33">
        <f t="shared" si="12"/>
        <v>0</v>
      </c>
      <c r="AG654" s="33">
        <f>STOCK!A797</f>
        <v>0</v>
      </c>
      <c r="AI654" s="33">
        <v>0</v>
      </c>
    </row>
    <row r="655" spans="1:35" x14ac:dyDescent="0.15">
      <c r="A655" s="33">
        <f>STOCK!C798</f>
        <v>0</v>
      </c>
      <c r="B655" s="33">
        <f>STOCK!D798</f>
        <v>0</v>
      </c>
      <c r="C655" s="33">
        <f>STOCK!E798</f>
        <v>0</v>
      </c>
      <c r="D655" s="33">
        <f>STOCK!F798</f>
        <v>0</v>
      </c>
      <c r="E655" s="33">
        <f>STOCK!G798</f>
        <v>0</v>
      </c>
      <c r="F655" s="33">
        <f>STOCK!H798</f>
        <v>0</v>
      </c>
      <c r="G655" s="33">
        <f>STOCK!I798</f>
        <v>0</v>
      </c>
      <c r="H655" s="33">
        <f>STOCK!J798</f>
        <v>0</v>
      </c>
      <c r="I655" s="33">
        <f>STOCK!K798</f>
        <v>0</v>
      </c>
      <c r="J655" s="33">
        <f>STOCK!L798</f>
        <v>0</v>
      </c>
      <c r="K655" s="33">
        <f>STOCK!M798</f>
        <v>0</v>
      </c>
      <c r="L655" s="33">
        <f>STOCK!N798</f>
        <v>0</v>
      </c>
      <c r="U655" s="33">
        <v>1</v>
      </c>
      <c r="V655" s="33">
        <f>STOCK!Q798</f>
        <v>0</v>
      </c>
      <c r="X655" s="33">
        <v>0</v>
      </c>
      <c r="Y655" s="33">
        <f t="shared" si="12"/>
        <v>0</v>
      </c>
      <c r="AG655" s="33">
        <f>STOCK!A798</f>
        <v>0</v>
      </c>
      <c r="AI655" s="33">
        <v>0</v>
      </c>
    </row>
    <row r="656" spans="1:35" x14ac:dyDescent="0.15">
      <c r="A656" s="33">
        <f>STOCK!C799</f>
        <v>0</v>
      </c>
      <c r="B656" s="33">
        <f>STOCK!D799</f>
        <v>0</v>
      </c>
      <c r="C656" s="33">
        <f>STOCK!E799</f>
        <v>0</v>
      </c>
      <c r="D656" s="33">
        <f>STOCK!F799</f>
        <v>0</v>
      </c>
      <c r="E656" s="33">
        <f>STOCK!G799</f>
        <v>0</v>
      </c>
      <c r="F656" s="33">
        <f>STOCK!H799</f>
        <v>0</v>
      </c>
      <c r="G656" s="33">
        <f>STOCK!I799</f>
        <v>0</v>
      </c>
      <c r="H656" s="33">
        <f>STOCK!J799</f>
        <v>0</v>
      </c>
      <c r="I656" s="33">
        <f>STOCK!K799</f>
        <v>0</v>
      </c>
      <c r="J656" s="33">
        <f>STOCK!L799</f>
        <v>0</v>
      </c>
      <c r="K656" s="33">
        <f>STOCK!M799</f>
        <v>0</v>
      </c>
      <c r="L656" s="33">
        <f>STOCK!N799</f>
        <v>0</v>
      </c>
      <c r="U656" s="33">
        <v>1</v>
      </c>
      <c r="V656" s="33">
        <f>STOCK!Q799</f>
        <v>0</v>
      </c>
      <c r="X656" s="33">
        <v>0</v>
      </c>
      <c r="Y656" s="33">
        <f t="shared" si="12"/>
        <v>0</v>
      </c>
      <c r="AG656" s="33">
        <f>STOCK!A799</f>
        <v>0</v>
      </c>
      <c r="AI656" s="33">
        <v>0</v>
      </c>
    </row>
    <row r="657" spans="1:35" x14ac:dyDescent="0.15">
      <c r="A657" s="33">
        <f>STOCK!C800</f>
        <v>0</v>
      </c>
      <c r="B657" s="33">
        <f>STOCK!D800</f>
        <v>0</v>
      </c>
      <c r="C657" s="33">
        <f>STOCK!E800</f>
        <v>0</v>
      </c>
      <c r="D657" s="33">
        <f>STOCK!F800</f>
        <v>0</v>
      </c>
      <c r="E657" s="33">
        <f>STOCK!G800</f>
        <v>0</v>
      </c>
      <c r="F657" s="33">
        <f>STOCK!H800</f>
        <v>0</v>
      </c>
      <c r="G657" s="33">
        <f>STOCK!I800</f>
        <v>0</v>
      </c>
      <c r="H657" s="33">
        <f>STOCK!J800</f>
        <v>0</v>
      </c>
      <c r="I657" s="33">
        <f>STOCK!K800</f>
        <v>0</v>
      </c>
      <c r="J657" s="33">
        <f>STOCK!L800</f>
        <v>0</v>
      </c>
      <c r="K657" s="33">
        <f>STOCK!M800</f>
        <v>0</v>
      </c>
      <c r="L657" s="33">
        <f>STOCK!N800</f>
        <v>0</v>
      </c>
      <c r="U657" s="33">
        <v>1</v>
      </c>
      <c r="V657" s="33">
        <f>STOCK!Q800</f>
        <v>0</v>
      </c>
      <c r="X657" s="33">
        <v>0</v>
      </c>
      <c r="Y657" s="33">
        <f t="shared" si="12"/>
        <v>0</v>
      </c>
      <c r="AG657" s="33">
        <f>STOCK!A800</f>
        <v>0</v>
      </c>
      <c r="AI657" s="33">
        <v>0</v>
      </c>
    </row>
    <row r="658" spans="1:35" x14ac:dyDescent="0.15">
      <c r="A658" s="33">
        <f>STOCK!C801</f>
        <v>0</v>
      </c>
      <c r="B658" s="33">
        <f>STOCK!D801</f>
        <v>0</v>
      </c>
      <c r="C658" s="33">
        <f>STOCK!E801</f>
        <v>0</v>
      </c>
      <c r="D658" s="33">
        <f>STOCK!F801</f>
        <v>0</v>
      </c>
      <c r="E658" s="33">
        <f>STOCK!G801</f>
        <v>0</v>
      </c>
      <c r="F658" s="33">
        <f>STOCK!H801</f>
        <v>0</v>
      </c>
      <c r="G658" s="33">
        <f>STOCK!I801</f>
        <v>0</v>
      </c>
      <c r="H658" s="33">
        <f>STOCK!J801</f>
        <v>0</v>
      </c>
      <c r="I658" s="33">
        <f>STOCK!K801</f>
        <v>0</v>
      </c>
      <c r="J658" s="33">
        <f>STOCK!L801</f>
        <v>0</v>
      </c>
      <c r="K658" s="33">
        <f>STOCK!M801</f>
        <v>0</v>
      </c>
      <c r="L658" s="33">
        <f>STOCK!N801</f>
        <v>0</v>
      </c>
      <c r="U658" s="33">
        <v>1</v>
      </c>
      <c r="V658" s="33">
        <f>STOCK!Q801</f>
        <v>0</v>
      </c>
      <c r="X658" s="33">
        <v>0</v>
      </c>
      <c r="Y658" s="33">
        <f t="shared" si="12"/>
        <v>0</v>
      </c>
      <c r="AG658" s="33">
        <f>STOCK!A801</f>
        <v>0</v>
      </c>
      <c r="AI658" s="33">
        <v>0</v>
      </c>
    </row>
    <row r="659" spans="1:35" x14ac:dyDescent="0.15">
      <c r="A659" s="33">
        <f>STOCK!C802</f>
        <v>0</v>
      </c>
      <c r="B659" s="33">
        <f>STOCK!D802</f>
        <v>0</v>
      </c>
      <c r="C659" s="33">
        <f>STOCK!E802</f>
        <v>0</v>
      </c>
      <c r="D659" s="33">
        <f>STOCK!F802</f>
        <v>0</v>
      </c>
      <c r="E659" s="33">
        <f>STOCK!G802</f>
        <v>0</v>
      </c>
      <c r="F659" s="33">
        <f>STOCK!H802</f>
        <v>0</v>
      </c>
      <c r="G659" s="33">
        <f>STOCK!I802</f>
        <v>0</v>
      </c>
      <c r="H659" s="33">
        <f>STOCK!J802</f>
        <v>0</v>
      </c>
      <c r="I659" s="33">
        <f>STOCK!K802</f>
        <v>0</v>
      </c>
      <c r="J659" s="33">
        <f>STOCK!L802</f>
        <v>0</v>
      </c>
      <c r="K659" s="33">
        <f>STOCK!M802</f>
        <v>0</v>
      </c>
      <c r="L659" s="33">
        <f>STOCK!N802</f>
        <v>0</v>
      </c>
      <c r="U659" s="33">
        <v>1</v>
      </c>
      <c r="V659" s="33">
        <f>STOCK!Q802</f>
        <v>0</v>
      </c>
      <c r="X659" s="33">
        <v>0</v>
      </c>
      <c r="Y659" s="33">
        <f t="shared" si="12"/>
        <v>0</v>
      </c>
      <c r="AG659" s="33">
        <f>STOCK!A802</f>
        <v>0</v>
      </c>
      <c r="AI659" s="33">
        <v>0</v>
      </c>
    </row>
    <row r="660" spans="1:35" x14ac:dyDescent="0.15">
      <c r="A660" s="33">
        <f>STOCK!C803</f>
        <v>0</v>
      </c>
      <c r="B660" s="33">
        <f>STOCK!D803</f>
        <v>0</v>
      </c>
      <c r="C660" s="33">
        <f>STOCK!E803</f>
        <v>0</v>
      </c>
      <c r="D660" s="33">
        <f>STOCK!F803</f>
        <v>0</v>
      </c>
      <c r="E660" s="33">
        <f>STOCK!G803</f>
        <v>0</v>
      </c>
      <c r="F660" s="33">
        <f>STOCK!H803</f>
        <v>0</v>
      </c>
      <c r="G660" s="33">
        <f>STOCK!I803</f>
        <v>0</v>
      </c>
      <c r="H660" s="33">
        <f>STOCK!J803</f>
        <v>0</v>
      </c>
      <c r="I660" s="33">
        <f>STOCK!K803</f>
        <v>0</v>
      </c>
      <c r="J660" s="33">
        <f>STOCK!L803</f>
        <v>0</v>
      </c>
      <c r="K660" s="33">
        <f>STOCK!M803</f>
        <v>0</v>
      </c>
      <c r="L660" s="33">
        <f>STOCK!N803</f>
        <v>0</v>
      </c>
      <c r="U660" s="33">
        <v>1</v>
      </c>
      <c r="V660" s="33">
        <f>STOCK!Q803</f>
        <v>0</v>
      </c>
      <c r="X660" s="33">
        <v>0</v>
      </c>
      <c r="Y660" s="33">
        <f t="shared" si="12"/>
        <v>0</v>
      </c>
      <c r="AG660" s="33">
        <f>STOCK!A803</f>
        <v>0</v>
      </c>
      <c r="AI660" s="33">
        <v>0</v>
      </c>
    </row>
    <row r="661" spans="1:35" x14ac:dyDescent="0.15">
      <c r="A661" s="33">
        <f>STOCK!C804</f>
        <v>0</v>
      </c>
      <c r="B661" s="33">
        <f>STOCK!D804</f>
        <v>0</v>
      </c>
      <c r="C661" s="33">
        <f>STOCK!E804</f>
        <v>0</v>
      </c>
      <c r="D661" s="33">
        <f>STOCK!F804</f>
        <v>0</v>
      </c>
      <c r="E661" s="33">
        <f>STOCK!G804</f>
        <v>0</v>
      </c>
      <c r="F661" s="33">
        <f>STOCK!H804</f>
        <v>0</v>
      </c>
      <c r="G661" s="33">
        <f>STOCK!I804</f>
        <v>0</v>
      </c>
      <c r="H661" s="33">
        <f>STOCK!J804</f>
        <v>0</v>
      </c>
      <c r="I661" s="33">
        <f>STOCK!K804</f>
        <v>0</v>
      </c>
      <c r="J661" s="33">
        <f>STOCK!L804</f>
        <v>0</v>
      </c>
      <c r="K661" s="33">
        <f>STOCK!M804</f>
        <v>0</v>
      </c>
      <c r="L661" s="33">
        <f>STOCK!N804</f>
        <v>0</v>
      </c>
      <c r="U661" s="33">
        <v>1</v>
      </c>
      <c r="V661" s="33">
        <f>STOCK!Q804</f>
        <v>0</v>
      </c>
      <c r="X661" s="33">
        <v>0</v>
      </c>
      <c r="Y661" s="33">
        <f t="shared" si="12"/>
        <v>0</v>
      </c>
      <c r="AG661" s="33">
        <f>STOCK!A804</f>
        <v>0</v>
      </c>
      <c r="AI661" s="33">
        <v>0</v>
      </c>
    </row>
    <row r="662" spans="1:35" x14ac:dyDescent="0.15">
      <c r="A662" s="33">
        <f>STOCK!C805</f>
        <v>0</v>
      </c>
      <c r="B662" s="33">
        <f>STOCK!D805</f>
        <v>0</v>
      </c>
      <c r="C662" s="33">
        <f>STOCK!E805</f>
        <v>0</v>
      </c>
      <c r="D662" s="33">
        <f>STOCK!F805</f>
        <v>0</v>
      </c>
      <c r="E662" s="33">
        <f>STOCK!G805</f>
        <v>0</v>
      </c>
      <c r="F662" s="33">
        <f>STOCK!H805</f>
        <v>0</v>
      </c>
      <c r="G662" s="33">
        <f>STOCK!I805</f>
        <v>0</v>
      </c>
      <c r="H662" s="33">
        <f>STOCK!J805</f>
        <v>0</v>
      </c>
      <c r="I662" s="33">
        <f>STOCK!K805</f>
        <v>0</v>
      </c>
      <c r="J662" s="33">
        <f>STOCK!L805</f>
        <v>0</v>
      </c>
      <c r="K662" s="33">
        <f>STOCK!M805</f>
        <v>0</v>
      </c>
      <c r="L662" s="33">
        <f>STOCK!N805</f>
        <v>0</v>
      </c>
      <c r="U662" s="33">
        <v>1</v>
      </c>
      <c r="V662" s="33">
        <f>STOCK!Q805</f>
        <v>0</v>
      </c>
      <c r="X662" s="33">
        <v>0</v>
      </c>
      <c r="Y662" s="33">
        <f t="shared" si="12"/>
        <v>0</v>
      </c>
      <c r="AG662" s="33">
        <f>STOCK!A805</f>
        <v>0</v>
      </c>
      <c r="AI662" s="33">
        <v>0</v>
      </c>
    </row>
    <row r="663" spans="1:35" x14ac:dyDescent="0.15">
      <c r="A663" s="33">
        <f>STOCK!C806</f>
        <v>0</v>
      </c>
      <c r="B663" s="33">
        <f>STOCK!D806</f>
        <v>0</v>
      </c>
      <c r="C663" s="33">
        <f>STOCK!E806</f>
        <v>0</v>
      </c>
      <c r="D663" s="33">
        <f>STOCK!F806</f>
        <v>0</v>
      </c>
      <c r="E663" s="33">
        <f>STOCK!G806</f>
        <v>0</v>
      </c>
      <c r="F663" s="33">
        <f>STOCK!H806</f>
        <v>0</v>
      </c>
      <c r="G663" s="33">
        <f>STOCK!I806</f>
        <v>0</v>
      </c>
      <c r="H663" s="33">
        <f>STOCK!J806</f>
        <v>0</v>
      </c>
      <c r="I663" s="33">
        <f>STOCK!K806</f>
        <v>0</v>
      </c>
      <c r="J663" s="33">
        <f>STOCK!L806</f>
        <v>0</v>
      </c>
      <c r="K663" s="33">
        <f>STOCK!M806</f>
        <v>0</v>
      </c>
      <c r="L663" s="33">
        <f>STOCK!N806</f>
        <v>0</v>
      </c>
      <c r="U663" s="33">
        <v>1</v>
      </c>
      <c r="V663" s="33">
        <f>STOCK!Q806</f>
        <v>0</v>
      </c>
      <c r="X663" s="33">
        <v>0</v>
      </c>
      <c r="Y663" s="33">
        <f t="shared" si="12"/>
        <v>0</v>
      </c>
      <c r="AG663" s="33">
        <f>STOCK!A806</f>
        <v>0</v>
      </c>
      <c r="AI663" s="33">
        <v>0</v>
      </c>
    </row>
    <row r="664" spans="1:35" x14ac:dyDescent="0.15">
      <c r="A664" s="33">
        <f>STOCK!C807</f>
        <v>0</v>
      </c>
      <c r="B664" s="33">
        <f>STOCK!D807</f>
        <v>0</v>
      </c>
      <c r="C664" s="33">
        <f>STOCK!E807</f>
        <v>0</v>
      </c>
      <c r="D664" s="33">
        <f>STOCK!F807</f>
        <v>0</v>
      </c>
      <c r="E664" s="33">
        <f>STOCK!G807</f>
        <v>0</v>
      </c>
      <c r="F664" s="33">
        <f>STOCK!H807</f>
        <v>0</v>
      </c>
      <c r="G664" s="33">
        <f>STOCK!I807</f>
        <v>0</v>
      </c>
      <c r="H664" s="33">
        <f>STOCK!J807</f>
        <v>0</v>
      </c>
      <c r="I664" s="33">
        <f>STOCK!K807</f>
        <v>0</v>
      </c>
      <c r="J664" s="33">
        <f>STOCK!L807</f>
        <v>0</v>
      </c>
      <c r="K664" s="33">
        <f>STOCK!M807</f>
        <v>0</v>
      </c>
      <c r="L664" s="33">
        <f>STOCK!N807</f>
        <v>0</v>
      </c>
      <c r="U664" s="33">
        <v>1</v>
      </c>
      <c r="V664" s="33">
        <f>STOCK!Q807</f>
        <v>0</v>
      </c>
      <c r="X664" s="33">
        <v>0</v>
      </c>
      <c r="Y664" s="33">
        <f t="shared" si="12"/>
        <v>0</v>
      </c>
      <c r="AG664" s="33">
        <f>STOCK!A807</f>
        <v>0</v>
      </c>
      <c r="AI664" s="33">
        <v>0</v>
      </c>
    </row>
    <row r="665" spans="1:35" x14ac:dyDescent="0.15">
      <c r="A665" s="33">
        <f>STOCK!C808</f>
        <v>0</v>
      </c>
      <c r="B665" s="33">
        <f>STOCK!D808</f>
        <v>0</v>
      </c>
      <c r="C665" s="33">
        <f>STOCK!E808</f>
        <v>0</v>
      </c>
      <c r="D665" s="33">
        <f>STOCK!F808</f>
        <v>0</v>
      </c>
      <c r="E665" s="33">
        <f>STOCK!G808</f>
        <v>0</v>
      </c>
      <c r="F665" s="33">
        <f>STOCK!H808</f>
        <v>0</v>
      </c>
      <c r="G665" s="33">
        <f>STOCK!I808</f>
        <v>0</v>
      </c>
      <c r="H665" s="33">
        <f>STOCK!J808</f>
        <v>0</v>
      </c>
      <c r="I665" s="33">
        <f>STOCK!K808</f>
        <v>0</v>
      </c>
      <c r="J665" s="33">
        <f>STOCK!L808</f>
        <v>0</v>
      </c>
      <c r="K665" s="33">
        <f>STOCK!M808</f>
        <v>0</v>
      </c>
      <c r="L665" s="33">
        <f>STOCK!N808</f>
        <v>0</v>
      </c>
      <c r="U665" s="33">
        <v>1</v>
      </c>
      <c r="V665" s="33">
        <f>STOCK!Q808</f>
        <v>0</v>
      </c>
      <c r="X665" s="33">
        <v>0</v>
      </c>
      <c r="Y665" s="33">
        <f t="shared" si="12"/>
        <v>0</v>
      </c>
      <c r="AG665" s="33">
        <f>STOCK!A808</f>
        <v>0</v>
      </c>
      <c r="AI665" s="33">
        <v>0</v>
      </c>
    </row>
    <row r="666" spans="1:35" x14ac:dyDescent="0.15">
      <c r="A666" s="33">
        <f>STOCK!C809</f>
        <v>0</v>
      </c>
      <c r="B666" s="33">
        <f>STOCK!D809</f>
        <v>0</v>
      </c>
      <c r="C666" s="33">
        <f>STOCK!E809</f>
        <v>0</v>
      </c>
      <c r="D666" s="33">
        <f>STOCK!F809</f>
        <v>0</v>
      </c>
      <c r="E666" s="33">
        <f>STOCK!G809</f>
        <v>0</v>
      </c>
      <c r="F666" s="33">
        <f>STOCK!H809</f>
        <v>0</v>
      </c>
      <c r="G666" s="33">
        <f>STOCK!I809</f>
        <v>0</v>
      </c>
      <c r="H666" s="33">
        <f>STOCK!J809</f>
        <v>0</v>
      </c>
      <c r="I666" s="33">
        <f>STOCK!K809</f>
        <v>0</v>
      </c>
      <c r="J666" s="33">
        <f>STOCK!L809</f>
        <v>0</v>
      </c>
      <c r="K666" s="33">
        <f>STOCK!M809</f>
        <v>0</v>
      </c>
      <c r="L666" s="33">
        <f>STOCK!N809</f>
        <v>0</v>
      </c>
      <c r="U666" s="33">
        <v>1</v>
      </c>
      <c r="V666" s="33">
        <f>STOCK!Q809</f>
        <v>0</v>
      </c>
      <c r="X666" s="33">
        <v>0</v>
      </c>
      <c r="Y666" s="33">
        <f t="shared" si="12"/>
        <v>0</v>
      </c>
      <c r="AG666" s="33">
        <f>STOCK!A809</f>
        <v>0</v>
      </c>
      <c r="AI666" s="33">
        <v>0</v>
      </c>
    </row>
    <row r="667" spans="1:35" x14ac:dyDescent="0.15">
      <c r="A667" s="33">
        <f>STOCK!C810</f>
        <v>0</v>
      </c>
      <c r="B667" s="33">
        <f>STOCK!D810</f>
        <v>0</v>
      </c>
      <c r="C667" s="33">
        <f>STOCK!E810</f>
        <v>0</v>
      </c>
      <c r="D667" s="33">
        <f>STOCK!F810</f>
        <v>0</v>
      </c>
      <c r="E667" s="33">
        <f>STOCK!G810</f>
        <v>0</v>
      </c>
      <c r="F667" s="33">
        <f>STOCK!H810</f>
        <v>0</v>
      </c>
      <c r="G667" s="33">
        <f>STOCK!I810</f>
        <v>0</v>
      </c>
      <c r="H667" s="33">
        <f>STOCK!J810</f>
        <v>0</v>
      </c>
      <c r="I667" s="33">
        <f>STOCK!K810</f>
        <v>0</v>
      </c>
      <c r="J667" s="33">
        <f>STOCK!L810</f>
        <v>0</v>
      </c>
      <c r="K667" s="33">
        <f>STOCK!M810</f>
        <v>0</v>
      </c>
      <c r="L667" s="33">
        <f>STOCK!N810</f>
        <v>0</v>
      </c>
      <c r="U667" s="33">
        <v>1</v>
      </c>
      <c r="V667" s="33">
        <f>STOCK!Q810</f>
        <v>0</v>
      </c>
      <c r="X667" s="33">
        <v>0</v>
      </c>
      <c r="Y667" s="33">
        <f t="shared" si="12"/>
        <v>0</v>
      </c>
      <c r="AG667" s="33">
        <f>STOCK!A810</f>
        <v>0</v>
      </c>
      <c r="AI667" s="33">
        <v>0</v>
      </c>
    </row>
    <row r="668" spans="1:35" x14ac:dyDescent="0.15">
      <c r="A668" s="33">
        <f>STOCK!C811</f>
        <v>0</v>
      </c>
      <c r="B668" s="33">
        <f>STOCK!D811</f>
        <v>0</v>
      </c>
      <c r="C668" s="33">
        <f>STOCK!E811</f>
        <v>0</v>
      </c>
      <c r="D668" s="33">
        <f>STOCK!F811</f>
        <v>0</v>
      </c>
      <c r="E668" s="33">
        <f>STOCK!G811</f>
        <v>0</v>
      </c>
      <c r="F668" s="33">
        <f>STOCK!H811</f>
        <v>0</v>
      </c>
      <c r="G668" s="33">
        <f>STOCK!I811</f>
        <v>0</v>
      </c>
      <c r="H668" s="33">
        <f>STOCK!J811</f>
        <v>0</v>
      </c>
      <c r="I668" s="33">
        <f>STOCK!K811</f>
        <v>0</v>
      </c>
      <c r="J668" s="33">
        <f>STOCK!L811</f>
        <v>0</v>
      </c>
      <c r="K668" s="33">
        <f>STOCK!M811</f>
        <v>0</v>
      </c>
      <c r="L668" s="33">
        <f>STOCK!N811</f>
        <v>0</v>
      </c>
      <c r="U668" s="33">
        <v>1</v>
      </c>
      <c r="V668" s="33">
        <f>STOCK!Q811</f>
        <v>0</v>
      </c>
      <c r="X668" s="33">
        <v>0</v>
      </c>
      <c r="Y668" s="33">
        <f t="shared" si="12"/>
        <v>0</v>
      </c>
      <c r="AG668" s="33">
        <f>STOCK!A811</f>
        <v>0</v>
      </c>
      <c r="AI668" s="33">
        <v>0</v>
      </c>
    </row>
    <row r="669" spans="1:35" x14ac:dyDescent="0.15">
      <c r="A669" s="33">
        <f>STOCK!C812</f>
        <v>0</v>
      </c>
      <c r="B669" s="33">
        <f>STOCK!D812</f>
        <v>0</v>
      </c>
      <c r="C669" s="33">
        <f>STOCK!E812</f>
        <v>0</v>
      </c>
      <c r="D669" s="33">
        <f>STOCK!F812</f>
        <v>0</v>
      </c>
      <c r="E669" s="33">
        <f>STOCK!G812</f>
        <v>0</v>
      </c>
      <c r="F669" s="33">
        <f>STOCK!H812</f>
        <v>0</v>
      </c>
      <c r="G669" s="33">
        <f>STOCK!I812</f>
        <v>0</v>
      </c>
      <c r="H669" s="33">
        <f>STOCK!J812</f>
        <v>0</v>
      </c>
      <c r="I669" s="33">
        <f>STOCK!K812</f>
        <v>0</v>
      </c>
      <c r="J669" s="33">
        <f>STOCK!L812</f>
        <v>0</v>
      </c>
      <c r="K669" s="33">
        <f>STOCK!M812</f>
        <v>0</v>
      </c>
      <c r="L669" s="33">
        <f>STOCK!N812</f>
        <v>0</v>
      </c>
      <c r="U669" s="33">
        <v>1</v>
      </c>
      <c r="V669" s="33">
        <f>STOCK!Q812</f>
        <v>0</v>
      </c>
      <c r="X669" s="33">
        <v>0</v>
      </c>
      <c r="Y669" s="33">
        <f t="shared" si="12"/>
        <v>0</v>
      </c>
      <c r="AG669" s="33">
        <f>STOCK!A812</f>
        <v>0</v>
      </c>
      <c r="AI669" s="33">
        <v>0</v>
      </c>
    </row>
    <row r="670" spans="1:35" x14ac:dyDescent="0.15">
      <c r="A670" s="33">
        <f>STOCK!C813</f>
        <v>0</v>
      </c>
      <c r="B670" s="33">
        <f>STOCK!D813</f>
        <v>0</v>
      </c>
      <c r="C670" s="33">
        <f>STOCK!E813</f>
        <v>0</v>
      </c>
      <c r="D670" s="33">
        <f>STOCK!F813</f>
        <v>0</v>
      </c>
      <c r="E670" s="33">
        <f>STOCK!G813</f>
        <v>0</v>
      </c>
      <c r="F670" s="33">
        <f>STOCK!H813</f>
        <v>0</v>
      </c>
      <c r="G670" s="33">
        <f>STOCK!I813</f>
        <v>0</v>
      </c>
      <c r="H670" s="33">
        <f>STOCK!J813</f>
        <v>0</v>
      </c>
      <c r="I670" s="33">
        <f>STOCK!K813</f>
        <v>0</v>
      </c>
      <c r="J670" s="33">
        <f>STOCK!L813</f>
        <v>0</v>
      </c>
      <c r="K670" s="33">
        <f>STOCK!M813</f>
        <v>0</v>
      </c>
      <c r="L670" s="33">
        <f>STOCK!N813</f>
        <v>0</v>
      </c>
      <c r="U670" s="33">
        <v>1</v>
      </c>
      <c r="V670" s="33">
        <f>STOCK!Q813</f>
        <v>0</v>
      </c>
      <c r="X670" s="33">
        <v>0</v>
      </c>
      <c r="Y670" s="33">
        <f t="shared" si="12"/>
        <v>0</v>
      </c>
      <c r="AG670" s="33">
        <f>STOCK!A813</f>
        <v>0</v>
      </c>
      <c r="AI670" s="33">
        <v>0</v>
      </c>
    </row>
    <row r="671" spans="1:35" x14ac:dyDescent="0.15">
      <c r="A671" s="33">
        <f>STOCK!C814</f>
        <v>0</v>
      </c>
      <c r="B671" s="33">
        <f>STOCK!D814</f>
        <v>0</v>
      </c>
      <c r="C671" s="33">
        <f>STOCK!E814</f>
        <v>0</v>
      </c>
      <c r="D671" s="33">
        <f>STOCK!F814</f>
        <v>0</v>
      </c>
      <c r="E671" s="33">
        <f>STOCK!G814</f>
        <v>0</v>
      </c>
      <c r="F671" s="33">
        <f>STOCK!H814</f>
        <v>0</v>
      </c>
      <c r="G671" s="33">
        <f>STOCK!I814</f>
        <v>0</v>
      </c>
      <c r="H671" s="33">
        <f>STOCK!J814</f>
        <v>0</v>
      </c>
      <c r="I671" s="33">
        <f>STOCK!K814</f>
        <v>0</v>
      </c>
      <c r="J671" s="33">
        <f>STOCK!L814</f>
        <v>0</v>
      </c>
      <c r="K671" s="33">
        <f>STOCK!M814</f>
        <v>0</v>
      </c>
      <c r="L671" s="33">
        <f>STOCK!N814</f>
        <v>0</v>
      </c>
      <c r="U671" s="33">
        <v>1</v>
      </c>
      <c r="V671" s="33">
        <f>STOCK!Q814</f>
        <v>0</v>
      </c>
      <c r="X671" s="33">
        <v>0</v>
      </c>
      <c r="Y671" s="33">
        <f t="shared" si="12"/>
        <v>0</v>
      </c>
      <c r="AG671" s="33">
        <f>STOCK!A814</f>
        <v>0</v>
      </c>
      <c r="AI671" s="33">
        <v>0</v>
      </c>
    </row>
    <row r="672" spans="1:35" x14ac:dyDescent="0.15">
      <c r="A672" s="33">
        <f>STOCK!C815</f>
        <v>0</v>
      </c>
      <c r="B672" s="33">
        <f>STOCK!D815</f>
        <v>0</v>
      </c>
      <c r="C672" s="33">
        <f>STOCK!E815</f>
        <v>0</v>
      </c>
      <c r="D672" s="33">
        <f>STOCK!F815</f>
        <v>0</v>
      </c>
      <c r="E672" s="33">
        <f>STOCK!G815</f>
        <v>0</v>
      </c>
      <c r="F672" s="33">
        <f>STOCK!H815</f>
        <v>0</v>
      </c>
      <c r="G672" s="33">
        <f>STOCK!I815</f>
        <v>0</v>
      </c>
      <c r="H672" s="33">
        <f>STOCK!J815</f>
        <v>0</v>
      </c>
      <c r="I672" s="33">
        <f>STOCK!K815</f>
        <v>0</v>
      </c>
      <c r="J672" s="33">
        <f>STOCK!L815</f>
        <v>0</v>
      </c>
      <c r="K672" s="33">
        <f>STOCK!M815</f>
        <v>0</v>
      </c>
      <c r="L672" s="33">
        <f>STOCK!N815</f>
        <v>0</v>
      </c>
      <c r="U672" s="33">
        <v>1</v>
      </c>
      <c r="V672" s="33">
        <f>STOCK!Q815</f>
        <v>0</v>
      </c>
      <c r="X672" s="33">
        <v>0</v>
      </c>
      <c r="Y672" s="33">
        <f t="shared" si="12"/>
        <v>0</v>
      </c>
      <c r="AG672" s="33">
        <f>STOCK!A815</f>
        <v>0</v>
      </c>
      <c r="AI672" s="33">
        <v>0</v>
      </c>
    </row>
    <row r="673" spans="1:35" x14ac:dyDescent="0.15">
      <c r="A673" s="33">
        <f>STOCK!C816</f>
        <v>0</v>
      </c>
      <c r="B673" s="33">
        <f>STOCK!D816</f>
        <v>0</v>
      </c>
      <c r="C673" s="33">
        <f>STOCK!E816</f>
        <v>0</v>
      </c>
      <c r="D673" s="33">
        <f>STOCK!F816</f>
        <v>0</v>
      </c>
      <c r="E673" s="33">
        <f>STOCK!G816</f>
        <v>0</v>
      </c>
      <c r="F673" s="33">
        <f>STOCK!H816</f>
        <v>0</v>
      </c>
      <c r="G673" s="33">
        <f>STOCK!I816</f>
        <v>0</v>
      </c>
      <c r="H673" s="33">
        <f>STOCK!J816</f>
        <v>0</v>
      </c>
      <c r="I673" s="33">
        <f>STOCK!K816</f>
        <v>0</v>
      </c>
      <c r="J673" s="33">
        <f>STOCK!L816</f>
        <v>0</v>
      </c>
      <c r="K673" s="33">
        <f>STOCK!M816</f>
        <v>0</v>
      </c>
      <c r="L673" s="33">
        <f>STOCK!N816</f>
        <v>0</v>
      </c>
      <c r="U673" s="33">
        <v>1</v>
      </c>
      <c r="V673" s="33">
        <f>STOCK!Q816</f>
        <v>0</v>
      </c>
      <c r="X673" s="33">
        <v>0</v>
      </c>
      <c r="Y673" s="33">
        <f t="shared" si="12"/>
        <v>0</v>
      </c>
      <c r="AG673" s="33">
        <f>STOCK!A816</f>
        <v>0</v>
      </c>
      <c r="AI673" s="33">
        <v>0</v>
      </c>
    </row>
    <row r="674" spans="1:35" x14ac:dyDescent="0.15">
      <c r="A674" s="33">
        <f>STOCK!C817</f>
        <v>0</v>
      </c>
      <c r="B674" s="33">
        <f>STOCK!D817</f>
        <v>0</v>
      </c>
      <c r="C674" s="33">
        <f>STOCK!E817</f>
        <v>0</v>
      </c>
      <c r="D674" s="33">
        <f>STOCK!F817</f>
        <v>0</v>
      </c>
      <c r="E674" s="33">
        <f>STOCK!G817</f>
        <v>0</v>
      </c>
      <c r="F674" s="33">
        <f>STOCK!H817</f>
        <v>0</v>
      </c>
      <c r="G674" s="33">
        <f>STOCK!I817</f>
        <v>0</v>
      </c>
      <c r="H674" s="33">
        <f>STOCK!J817</f>
        <v>0</v>
      </c>
      <c r="I674" s="33">
        <f>STOCK!K817</f>
        <v>0</v>
      </c>
      <c r="J674" s="33">
        <f>STOCK!L817</f>
        <v>0</v>
      </c>
      <c r="K674" s="33">
        <f>STOCK!M817</f>
        <v>0</v>
      </c>
      <c r="L674" s="33">
        <f>STOCK!N817</f>
        <v>0</v>
      </c>
      <c r="U674" s="33">
        <v>1</v>
      </c>
      <c r="V674" s="33">
        <f>STOCK!Q817</f>
        <v>0</v>
      </c>
      <c r="X674" s="33">
        <v>0</v>
      </c>
      <c r="Y674" s="33">
        <f t="shared" si="12"/>
        <v>0</v>
      </c>
      <c r="AG674" s="33">
        <f>STOCK!A817</f>
        <v>0</v>
      </c>
      <c r="AI674" s="33">
        <v>0</v>
      </c>
    </row>
    <row r="675" spans="1:35" x14ac:dyDescent="0.15">
      <c r="A675" s="33">
        <f>STOCK!C818</f>
        <v>0</v>
      </c>
      <c r="B675" s="33">
        <f>STOCK!D818</f>
        <v>0</v>
      </c>
      <c r="C675" s="33">
        <f>STOCK!E818</f>
        <v>0</v>
      </c>
      <c r="D675" s="33">
        <f>STOCK!F818</f>
        <v>0</v>
      </c>
      <c r="E675" s="33">
        <f>STOCK!G818</f>
        <v>0</v>
      </c>
      <c r="F675" s="33">
        <f>STOCK!H818</f>
        <v>0</v>
      </c>
      <c r="G675" s="33">
        <f>STOCK!I818</f>
        <v>0</v>
      </c>
      <c r="H675" s="33">
        <f>STOCK!J818</f>
        <v>0</v>
      </c>
      <c r="I675" s="33">
        <f>STOCK!K818</f>
        <v>0</v>
      </c>
      <c r="J675" s="33">
        <f>STOCK!L818</f>
        <v>0</v>
      </c>
      <c r="K675" s="33">
        <f>STOCK!M818</f>
        <v>0</v>
      </c>
      <c r="L675" s="33">
        <f>STOCK!N818</f>
        <v>0</v>
      </c>
      <c r="U675" s="33">
        <v>1</v>
      </c>
      <c r="V675" s="33">
        <f>STOCK!Q818</f>
        <v>0</v>
      </c>
      <c r="X675" s="33">
        <v>0</v>
      </c>
      <c r="Y675" s="33">
        <f t="shared" si="12"/>
        <v>0</v>
      </c>
      <c r="AG675" s="33">
        <f>STOCK!A818</f>
        <v>0</v>
      </c>
      <c r="AI675" s="33">
        <v>0</v>
      </c>
    </row>
    <row r="676" spans="1:35" x14ac:dyDescent="0.15">
      <c r="A676" s="33">
        <f>STOCK!C819</f>
        <v>0</v>
      </c>
      <c r="B676" s="33">
        <f>STOCK!D819</f>
        <v>0</v>
      </c>
      <c r="C676" s="33">
        <f>STOCK!E819</f>
        <v>0</v>
      </c>
      <c r="D676" s="33">
        <f>STOCK!F819</f>
        <v>0</v>
      </c>
      <c r="E676" s="33">
        <f>STOCK!G819</f>
        <v>0</v>
      </c>
      <c r="F676" s="33">
        <f>STOCK!H819</f>
        <v>0</v>
      </c>
      <c r="G676" s="33">
        <f>STOCK!I819</f>
        <v>0</v>
      </c>
      <c r="H676" s="33">
        <f>STOCK!J819</f>
        <v>0</v>
      </c>
      <c r="I676" s="33">
        <f>STOCK!K819</f>
        <v>0</v>
      </c>
      <c r="J676" s="33">
        <f>STOCK!L819</f>
        <v>0</v>
      </c>
      <c r="K676" s="33">
        <f>STOCK!M819</f>
        <v>0</v>
      </c>
      <c r="L676" s="33">
        <f>STOCK!N819</f>
        <v>0</v>
      </c>
      <c r="U676" s="33">
        <v>1</v>
      </c>
      <c r="V676" s="33">
        <f>STOCK!Q819</f>
        <v>0</v>
      </c>
      <c r="X676" s="33">
        <v>0</v>
      </c>
      <c r="Y676" s="33">
        <f t="shared" si="12"/>
        <v>0</v>
      </c>
      <c r="AG676" s="33">
        <f>STOCK!A819</f>
        <v>0</v>
      </c>
      <c r="AI676" s="33">
        <v>0</v>
      </c>
    </row>
    <row r="677" spans="1:35" x14ac:dyDescent="0.15">
      <c r="A677" s="33">
        <f>STOCK!C820</f>
        <v>0</v>
      </c>
      <c r="B677" s="33">
        <f>STOCK!D820</f>
        <v>0</v>
      </c>
      <c r="C677" s="33">
        <f>STOCK!E820</f>
        <v>0</v>
      </c>
      <c r="D677" s="33">
        <f>STOCK!F820</f>
        <v>0</v>
      </c>
      <c r="E677" s="33">
        <f>STOCK!G820</f>
        <v>0</v>
      </c>
      <c r="F677" s="33">
        <f>STOCK!H820</f>
        <v>0</v>
      </c>
      <c r="G677" s="33">
        <f>STOCK!I820</f>
        <v>0</v>
      </c>
      <c r="H677" s="33">
        <f>STOCK!J820</f>
        <v>0</v>
      </c>
      <c r="I677" s="33">
        <f>STOCK!K820</f>
        <v>0</v>
      </c>
      <c r="J677" s="33">
        <f>STOCK!L820</f>
        <v>0</v>
      </c>
      <c r="K677" s="33">
        <f>STOCK!M820</f>
        <v>0</v>
      </c>
      <c r="L677" s="33">
        <f>STOCK!N820</f>
        <v>0</v>
      </c>
      <c r="U677" s="33">
        <v>1</v>
      </c>
      <c r="V677" s="33">
        <f>STOCK!Q820</f>
        <v>0</v>
      </c>
      <c r="X677" s="33">
        <v>0</v>
      </c>
      <c r="Y677" s="33">
        <f t="shared" si="12"/>
        <v>0</v>
      </c>
      <c r="AG677" s="33">
        <f>STOCK!A820</f>
        <v>0</v>
      </c>
      <c r="AI677" s="33">
        <v>0</v>
      </c>
    </row>
    <row r="678" spans="1:35" x14ac:dyDescent="0.15">
      <c r="A678" s="33">
        <f>STOCK!C821</f>
        <v>0</v>
      </c>
      <c r="B678" s="33">
        <f>STOCK!D821</f>
        <v>0</v>
      </c>
      <c r="C678" s="33">
        <f>STOCK!E821</f>
        <v>0</v>
      </c>
      <c r="D678" s="33">
        <f>STOCK!F821</f>
        <v>0</v>
      </c>
      <c r="E678" s="33">
        <f>STOCK!G821</f>
        <v>0</v>
      </c>
      <c r="F678" s="33">
        <f>STOCK!H821</f>
        <v>0</v>
      </c>
      <c r="G678" s="33">
        <f>STOCK!I821</f>
        <v>0</v>
      </c>
      <c r="H678" s="33">
        <f>STOCK!J821</f>
        <v>0</v>
      </c>
      <c r="I678" s="33">
        <f>STOCK!K821</f>
        <v>0</v>
      </c>
      <c r="J678" s="33">
        <f>STOCK!L821</f>
        <v>0</v>
      </c>
      <c r="K678" s="33">
        <f>STOCK!M821</f>
        <v>0</v>
      </c>
      <c r="L678" s="33">
        <f>STOCK!N821</f>
        <v>0</v>
      </c>
      <c r="U678" s="33">
        <v>1</v>
      </c>
      <c r="V678" s="33">
        <f>STOCK!Q821</f>
        <v>0</v>
      </c>
      <c r="X678" s="33">
        <v>0</v>
      </c>
      <c r="Y678" s="33">
        <f t="shared" si="12"/>
        <v>0</v>
      </c>
      <c r="AG678" s="33">
        <f>STOCK!A821</f>
        <v>0</v>
      </c>
      <c r="AI678" s="33">
        <v>0</v>
      </c>
    </row>
    <row r="679" spans="1:35" x14ac:dyDescent="0.15">
      <c r="A679" s="33">
        <f>STOCK!C822</f>
        <v>0</v>
      </c>
      <c r="B679" s="33">
        <f>STOCK!D822</f>
        <v>0</v>
      </c>
      <c r="C679" s="33">
        <f>STOCK!E822</f>
        <v>0</v>
      </c>
      <c r="D679" s="33">
        <f>STOCK!F822</f>
        <v>0</v>
      </c>
      <c r="E679" s="33">
        <f>STOCK!G822</f>
        <v>0</v>
      </c>
      <c r="F679" s="33">
        <f>STOCK!H822</f>
        <v>0</v>
      </c>
      <c r="G679" s="33">
        <f>STOCK!I822</f>
        <v>0</v>
      </c>
      <c r="H679" s="33">
        <f>STOCK!J822</f>
        <v>0</v>
      </c>
      <c r="I679" s="33">
        <f>STOCK!K822</f>
        <v>0</v>
      </c>
      <c r="J679" s="33">
        <f>STOCK!L822</f>
        <v>0</v>
      </c>
      <c r="K679" s="33">
        <f>STOCK!M822</f>
        <v>0</v>
      </c>
      <c r="L679" s="33">
        <f>STOCK!N822</f>
        <v>0</v>
      </c>
      <c r="U679" s="33">
        <v>1</v>
      </c>
      <c r="V679" s="33">
        <f>STOCK!Q822</f>
        <v>0</v>
      </c>
      <c r="X679" s="33">
        <v>0</v>
      </c>
      <c r="Y679" s="33">
        <f t="shared" si="12"/>
        <v>0</v>
      </c>
      <c r="AG679" s="33">
        <f>STOCK!A822</f>
        <v>0</v>
      </c>
      <c r="AI679" s="33">
        <v>0</v>
      </c>
    </row>
    <row r="680" spans="1:35" x14ac:dyDescent="0.15">
      <c r="A680" s="33">
        <f>STOCK!C823</f>
        <v>0</v>
      </c>
      <c r="B680" s="33">
        <f>STOCK!D823</f>
        <v>0</v>
      </c>
      <c r="C680" s="33">
        <f>STOCK!E823</f>
        <v>0</v>
      </c>
      <c r="D680" s="33">
        <f>STOCK!F823</f>
        <v>0</v>
      </c>
      <c r="E680" s="33">
        <f>STOCK!G823</f>
        <v>0</v>
      </c>
      <c r="F680" s="33">
        <f>STOCK!H823</f>
        <v>0</v>
      </c>
      <c r="G680" s="33">
        <f>STOCK!I823</f>
        <v>0</v>
      </c>
      <c r="H680" s="33">
        <f>STOCK!J823</f>
        <v>0</v>
      </c>
      <c r="I680" s="33">
        <f>STOCK!K823</f>
        <v>0</v>
      </c>
      <c r="J680" s="33">
        <f>STOCK!L823</f>
        <v>0</v>
      </c>
      <c r="K680" s="33">
        <f>STOCK!M823</f>
        <v>0</v>
      </c>
      <c r="L680" s="33">
        <f>STOCK!N823</f>
        <v>0</v>
      </c>
      <c r="U680" s="33">
        <v>1</v>
      </c>
      <c r="V680" s="33">
        <f>STOCK!Q823</f>
        <v>0</v>
      </c>
      <c r="X680" s="33">
        <v>0</v>
      </c>
      <c r="Y680" s="33">
        <f t="shared" si="12"/>
        <v>0</v>
      </c>
      <c r="AG680" s="33">
        <f>STOCK!A823</f>
        <v>0</v>
      </c>
      <c r="AI680" s="33">
        <v>0</v>
      </c>
    </row>
    <row r="681" spans="1:35" x14ac:dyDescent="0.15">
      <c r="A681" s="33">
        <f>STOCK!C824</f>
        <v>0</v>
      </c>
      <c r="B681" s="33">
        <f>STOCK!D824</f>
        <v>0</v>
      </c>
      <c r="C681" s="33">
        <f>STOCK!E824</f>
        <v>0</v>
      </c>
      <c r="D681" s="33">
        <f>STOCK!F824</f>
        <v>0</v>
      </c>
      <c r="E681" s="33">
        <f>STOCK!G824</f>
        <v>0</v>
      </c>
      <c r="F681" s="33">
        <f>STOCK!H824</f>
        <v>0</v>
      </c>
      <c r="G681" s="33">
        <f>STOCK!I824</f>
        <v>0</v>
      </c>
      <c r="H681" s="33">
        <f>STOCK!J824</f>
        <v>0</v>
      </c>
      <c r="I681" s="33">
        <f>STOCK!K824</f>
        <v>0</v>
      </c>
      <c r="J681" s="33">
        <f>STOCK!L824</f>
        <v>0</v>
      </c>
      <c r="K681" s="33">
        <f>STOCK!M824</f>
        <v>0</v>
      </c>
      <c r="L681" s="33">
        <f>STOCK!N824</f>
        <v>0</v>
      </c>
      <c r="U681" s="33">
        <v>1</v>
      </c>
      <c r="V681" s="33">
        <f>STOCK!Q824</f>
        <v>0</v>
      </c>
      <c r="X681" s="33">
        <v>0</v>
      </c>
      <c r="Y681" s="33">
        <f t="shared" si="12"/>
        <v>0</v>
      </c>
      <c r="AG681" s="33">
        <f>STOCK!A824</f>
        <v>0</v>
      </c>
      <c r="AI681" s="33">
        <v>0</v>
      </c>
    </row>
    <row r="682" spans="1:35" x14ac:dyDescent="0.15">
      <c r="A682" s="33">
        <f>STOCK!C825</f>
        <v>0</v>
      </c>
      <c r="B682" s="33">
        <f>STOCK!D825</f>
        <v>0</v>
      </c>
      <c r="C682" s="33">
        <f>STOCK!E825</f>
        <v>0</v>
      </c>
      <c r="D682" s="33">
        <f>STOCK!F825</f>
        <v>0</v>
      </c>
      <c r="E682" s="33">
        <f>STOCK!G825</f>
        <v>0</v>
      </c>
      <c r="F682" s="33">
        <f>STOCK!H825</f>
        <v>0</v>
      </c>
      <c r="G682" s="33">
        <f>STOCK!I825</f>
        <v>0</v>
      </c>
      <c r="H682" s="33">
        <f>STOCK!J825</f>
        <v>0</v>
      </c>
      <c r="I682" s="33">
        <f>STOCK!K825</f>
        <v>0</v>
      </c>
      <c r="J682" s="33">
        <f>STOCK!L825</f>
        <v>0</v>
      </c>
      <c r="K682" s="33">
        <f>STOCK!M825</f>
        <v>0</v>
      </c>
      <c r="L682" s="33">
        <f>STOCK!N825</f>
        <v>0</v>
      </c>
      <c r="U682" s="33">
        <v>1</v>
      </c>
      <c r="V682" s="33">
        <f>STOCK!Q825</f>
        <v>0</v>
      </c>
      <c r="X682" s="33">
        <v>0</v>
      </c>
      <c r="Y682" s="33">
        <f t="shared" si="12"/>
        <v>0</v>
      </c>
      <c r="AG682" s="33">
        <f>STOCK!A825</f>
        <v>0</v>
      </c>
      <c r="AI682" s="33">
        <v>0</v>
      </c>
    </row>
    <row r="683" spans="1:35" x14ac:dyDescent="0.15">
      <c r="A683" s="33">
        <f>STOCK!C826</f>
        <v>0</v>
      </c>
      <c r="B683" s="33">
        <f>STOCK!D826</f>
        <v>0</v>
      </c>
      <c r="C683" s="33">
        <f>STOCK!E826</f>
        <v>0</v>
      </c>
      <c r="D683" s="33">
        <f>STOCK!F826</f>
        <v>0</v>
      </c>
      <c r="E683" s="33">
        <f>STOCK!G826</f>
        <v>0</v>
      </c>
      <c r="F683" s="33">
        <f>STOCK!H826</f>
        <v>0</v>
      </c>
      <c r="G683" s="33">
        <f>STOCK!I826</f>
        <v>0</v>
      </c>
      <c r="H683" s="33">
        <f>STOCK!J826</f>
        <v>0</v>
      </c>
      <c r="I683" s="33">
        <f>STOCK!K826</f>
        <v>0</v>
      </c>
      <c r="J683" s="33">
        <f>STOCK!L826</f>
        <v>0</v>
      </c>
      <c r="K683" s="33">
        <f>STOCK!M826</f>
        <v>0</v>
      </c>
      <c r="L683" s="33">
        <f>STOCK!N826</f>
        <v>0</v>
      </c>
      <c r="U683" s="33">
        <v>1</v>
      </c>
      <c r="V683" s="33">
        <f>STOCK!Q826</f>
        <v>0</v>
      </c>
      <c r="X683" s="33">
        <v>0</v>
      </c>
      <c r="Y683" s="33">
        <f t="shared" si="12"/>
        <v>0</v>
      </c>
      <c r="AG683" s="33">
        <f>STOCK!A826</f>
        <v>0</v>
      </c>
      <c r="AI683" s="33">
        <v>0</v>
      </c>
    </row>
    <row r="684" spans="1:35" x14ac:dyDescent="0.15">
      <c r="A684" s="33">
        <f>STOCK!C827</f>
        <v>0</v>
      </c>
      <c r="B684" s="33">
        <f>STOCK!D827</f>
        <v>0</v>
      </c>
      <c r="C684" s="33">
        <f>STOCK!E827</f>
        <v>0</v>
      </c>
      <c r="D684" s="33">
        <f>STOCK!F827</f>
        <v>0</v>
      </c>
      <c r="E684" s="33">
        <f>STOCK!G827</f>
        <v>0</v>
      </c>
      <c r="F684" s="33">
        <f>STOCK!H827</f>
        <v>0</v>
      </c>
      <c r="G684" s="33">
        <f>STOCK!I827</f>
        <v>0</v>
      </c>
      <c r="H684" s="33">
        <f>STOCK!J827</f>
        <v>0</v>
      </c>
      <c r="I684" s="33">
        <f>STOCK!K827</f>
        <v>0</v>
      </c>
      <c r="J684" s="33">
        <f>STOCK!L827</f>
        <v>0</v>
      </c>
      <c r="K684" s="33">
        <f>STOCK!M827</f>
        <v>0</v>
      </c>
      <c r="L684" s="33">
        <f>STOCK!N827</f>
        <v>0</v>
      </c>
      <c r="U684" s="33">
        <v>1</v>
      </c>
      <c r="V684" s="33">
        <f>STOCK!Q827</f>
        <v>0</v>
      </c>
      <c r="X684" s="33">
        <v>0</v>
      </c>
      <c r="Y684" s="33">
        <f t="shared" si="12"/>
        <v>0</v>
      </c>
      <c r="AG684" s="33">
        <f>STOCK!A827</f>
        <v>0</v>
      </c>
      <c r="AI684" s="33">
        <v>0</v>
      </c>
    </row>
    <row r="685" spans="1:35" x14ac:dyDescent="0.15">
      <c r="A685" s="33">
        <f>STOCK!C828</f>
        <v>0</v>
      </c>
      <c r="B685" s="33">
        <f>STOCK!D828</f>
        <v>0</v>
      </c>
      <c r="C685" s="33">
        <f>STOCK!E828</f>
        <v>0</v>
      </c>
      <c r="D685" s="33">
        <f>STOCK!F828</f>
        <v>0</v>
      </c>
      <c r="E685" s="33">
        <f>STOCK!G828</f>
        <v>0</v>
      </c>
      <c r="F685" s="33">
        <f>STOCK!H828</f>
        <v>0</v>
      </c>
      <c r="G685" s="33">
        <f>STOCK!I828</f>
        <v>0</v>
      </c>
      <c r="H685" s="33">
        <f>STOCK!J828</f>
        <v>0</v>
      </c>
      <c r="I685" s="33">
        <f>STOCK!K828</f>
        <v>0</v>
      </c>
      <c r="J685" s="33">
        <f>STOCK!L828</f>
        <v>0</v>
      </c>
      <c r="K685" s="33">
        <f>STOCK!M828</f>
        <v>0</v>
      </c>
      <c r="L685" s="33">
        <f>STOCK!N828</f>
        <v>0</v>
      </c>
      <c r="U685" s="33">
        <v>1</v>
      </c>
      <c r="V685" s="33">
        <f>STOCK!Q828</f>
        <v>0</v>
      </c>
      <c r="X685" s="33">
        <v>0</v>
      </c>
      <c r="Y685" s="33">
        <f t="shared" si="12"/>
        <v>0</v>
      </c>
      <c r="AG685" s="33">
        <f>STOCK!A828</f>
        <v>0</v>
      </c>
      <c r="AI685" s="33">
        <v>0</v>
      </c>
    </row>
    <row r="686" spans="1:35" x14ac:dyDescent="0.15">
      <c r="A686" s="33">
        <f>STOCK!C829</f>
        <v>0</v>
      </c>
      <c r="B686" s="33">
        <f>STOCK!D829</f>
        <v>0</v>
      </c>
      <c r="C686" s="33">
        <f>STOCK!E829</f>
        <v>0</v>
      </c>
      <c r="D686" s="33">
        <f>STOCK!F829</f>
        <v>0</v>
      </c>
      <c r="E686" s="33">
        <f>STOCK!G829</f>
        <v>0</v>
      </c>
      <c r="F686" s="33">
        <f>STOCK!H829</f>
        <v>0</v>
      </c>
      <c r="G686" s="33">
        <f>STOCK!I829</f>
        <v>0</v>
      </c>
      <c r="H686" s="33">
        <f>STOCK!J829</f>
        <v>0</v>
      </c>
      <c r="I686" s="33">
        <f>STOCK!K829</f>
        <v>0</v>
      </c>
      <c r="J686" s="33">
        <f>STOCK!L829</f>
        <v>0</v>
      </c>
      <c r="K686" s="33">
        <f>STOCK!M829</f>
        <v>0</v>
      </c>
      <c r="L686" s="33">
        <f>STOCK!N829</f>
        <v>0</v>
      </c>
      <c r="U686" s="33">
        <v>1</v>
      </c>
      <c r="V686" s="33">
        <f>STOCK!Q829</f>
        <v>0</v>
      </c>
      <c r="X686" s="33">
        <v>0</v>
      </c>
      <c r="Y686" s="33">
        <f t="shared" si="12"/>
        <v>0</v>
      </c>
      <c r="AG686" s="33">
        <f>STOCK!A829</f>
        <v>0</v>
      </c>
      <c r="AI686" s="33">
        <v>0</v>
      </c>
    </row>
    <row r="687" spans="1:35" x14ac:dyDescent="0.15">
      <c r="A687" s="33">
        <f>STOCK!C830</f>
        <v>0</v>
      </c>
      <c r="B687" s="33">
        <f>STOCK!D830</f>
        <v>0</v>
      </c>
      <c r="C687" s="33">
        <f>STOCK!E830</f>
        <v>0</v>
      </c>
      <c r="D687" s="33">
        <f>STOCK!F830</f>
        <v>0</v>
      </c>
      <c r="E687" s="33">
        <f>STOCK!G830</f>
        <v>0</v>
      </c>
      <c r="F687" s="33">
        <f>STOCK!H830</f>
        <v>0</v>
      </c>
      <c r="G687" s="33">
        <f>STOCK!I830</f>
        <v>0</v>
      </c>
      <c r="H687" s="33">
        <f>STOCK!J830</f>
        <v>0</v>
      </c>
      <c r="I687" s="33">
        <f>STOCK!K830</f>
        <v>0</v>
      </c>
      <c r="J687" s="33">
        <f>STOCK!L830</f>
        <v>0</v>
      </c>
      <c r="K687" s="33">
        <f>STOCK!M830</f>
        <v>0</v>
      </c>
      <c r="L687" s="33">
        <f>STOCK!N830</f>
        <v>0</v>
      </c>
      <c r="U687" s="33">
        <v>1</v>
      </c>
      <c r="V687" s="33">
        <f>STOCK!Q830</f>
        <v>0</v>
      </c>
      <c r="X687" s="33">
        <v>0</v>
      </c>
      <c r="Y687" s="33">
        <f t="shared" si="12"/>
        <v>0</v>
      </c>
      <c r="AG687" s="33">
        <f>STOCK!A830</f>
        <v>0</v>
      </c>
      <c r="AI687" s="33">
        <v>0</v>
      </c>
    </row>
    <row r="688" spans="1:35" x14ac:dyDescent="0.15">
      <c r="A688" s="33">
        <f>STOCK!C831</f>
        <v>0</v>
      </c>
      <c r="B688" s="33">
        <f>STOCK!D831</f>
        <v>0</v>
      </c>
      <c r="C688" s="33">
        <f>STOCK!E831</f>
        <v>0</v>
      </c>
      <c r="D688" s="33">
        <f>STOCK!F831</f>
        <v>0</v>
      </c>
      <c r="E688" s="33">
        <f>STOCK!G831</f>
        <v>0</v>
      </c>
      <c r="F688" s="33">
        <f>STOCK!H831</f>
        <v>0</v>
      </c>
      <c r="G688" s="33">
        <f>STOCK!I831</f>
        <v>0</v>
      </c>
      <c r="H688" s="33">
        <f>STOCK!J831</f>
        <v>0</v>
      </c>
      <c r="I688" s="33">
        <f>STOCK!K831</f>
        <v>0</v>
      </c>
      <c r="J688" s="33">
        <f>STOCK!L831</f>
        <v>0</v>
      </c>
      <c r="K688" s="33">
        <f>STOCK!M831</f>
        <v>0</v>
      </c>
      <c r="L688" s="33">
        <f>STOCK!N831</f>
        <v>0</v>
      </c>
      <c r="U688" s="33">
        <v>1</v>
      </c>
      <c r="V688" s="33">
        <f>STOCK!Q831</f>
        <v>0</v>
      </c>
      <c r="X688" s="33">
        <v>0</v>
      </c>
      <c r="Y688" s="33">
        <f t="shared" si="12"/>
        <v>0</v>
      </c>
      <c r="AG688" s="33">
        <f>STOCK!A831</f>
        <v>0</v>
      </c>
      <c r="AI688" s="33">
        <v>0</v>
      </c>
    </row>
    <row r="689" spans="1:35" x14ac:dyDescent="0.15">
      <c r="A689" s="33">
        <f>STOCK!C832</f>
        <v>0</v>
      </c>
      <c r="B689" s="33">
        <f>STOCK!D832</f>
        <v>0</v>
      </c>
      <c r="C689" s="33">
        <f>STOCK!E832</f>
        <v>0</v>
      </c>
      <c r="D689" s="33">
        <f>STOCK!F832</f>
        <v>0</v>
      </c>
      <c r="E689" s="33">
        <f>STOCK!G832</f>
        <v>0</v>
      </c>
      <c r="F689" s="33">
        <f>STOCK!H832</f>
        <v>0</v>
      </c>
      <c r="G689" s="33">
        <f>STOCK!I832</f>
        <v>0</v>
      </c>
      <c r="H689" s="33">
        <f>STOCK!J832</f>
        <v>0</v>
      </c>
      <c r="I689" s="33">
        <f>STOCK!K832</f>
        <v>0</v>
      </c>
      <c r="J689" s="33">
        <f>STOCK!L832</f>
        <v>0</v>
      </c>
      <c r="K689" s="33">
        <f>STOCK!M832</f>
        <v>0</v>
      </c>
      <c r="L689" s="33">
        <f>STOCK!N832</f>
        <v>0</v>
      </c>
      <c r="U689" s="33">
        <v>1</v>
      </c>
      <c r="V689" s="33">
        <f>STOCK!Q832</f>
        <v>0</v>
      </c>
      <c r="X689" s="33">
        <v>0</v>
      </c>
      <c r="Y689" s="33">
        <f t="shared" si="12"/>
        <v>0</v>
      </c>
      <c r="AG689" s="33">
        <f>STOCK!A832</f>
        <v>0</v>
      </c>
      <c r="AI689" s="33">
        <v>0</v>
      </c>
    </row>
    <row r="690" spans="1:35" x14ac:dyDescent="0.15">
      <c r="A690" s="33">
        <f>STOCK!C833</f>
        <v>0</v>
      </c>
      <c r="B690" s="33">
        <f>STOCK!D833</f>
        <v>0</v>
      </c>
      <c r="C690" s="33">
        <f>STOCK!E833</f>
        <v>0</v>
      </c>
      <c r="D690" s="33">
        <f>STOCK!F833</f>
        <v>0</v>
      </c>
      <c r="E690" s="33">
        <f>STOCK!G833</f>
        <v>0</v>
      </c>
      <c r="F690" s="33">
        <f>STOCK!H833</f>
        <v>0</v>
      </c>
      <c r="G690" s="33">
        <f>STOCK!I833</f>
        <v>0</v>
      </c>
      <c r="H690" s="33">
        <f>STOCK!J833</f>
        <v>0</v>
      </c>
      <c r="I690" s="33">
        <f>STOCK!K833</f>
        <v>0</v>
      </c>
      <c r="J690" s="33">
        <f>STOCK!L833</f>
        <v>0</v>
      </c>
      <c r="K690" s="33">
        <f>STOCK!M833</f>
        <v>0</v>
      </c>
      <c r="L690" s="33">
        <f>STOCK!N833</f>
        <v>0</v>
      </c>
      <c r="U690" s="33">
        <v>1</v>
      </c>
      <c r="V690" s="33">
        <f>STOCK!Q833</f>
        <v>0</v>
      </c>
      <c r="X690" s="33">
        <v>0</v>
      </c>
      <c r="Y690" s="33">
        <f t="shared" si="12"/>
        <v>0</v>
      </c>
      <c r="AG690" s="33">
        <f>STOCK!A833</f>
        <v>0</v>
      </c>
      <c r="AI690" s="33">
        <v>0</v>
      </c>
    </row>
    <row r="691" spans="1:35" x14ac:dyDescent="0.15">
      <c r="A691" s="33">
        <f>STOCK!C834</f>
        <v>0</v>
      </c>
      <c r="B691" s="33">
        <f>STOCK!D834</f>
        <v>0</v>
      </c>
      <c r="C691" s="33">
        <f>STOCK!E834</f>
        <v>0</v>
      </c>
      <c r="D691" s="33">
        <f>STOCK!F834</f>
        <v>0</v>
      </c>
      <c r="E691" s="33">
        <f>STOCK!G834</f>
        <v>0</v>
      </c>
      <c r="F691" s="33">
        <f>STOCK!H834</f>
        <v>0</v>
      </c>
      <c r="G691" s="33">
        <f>STOCK!I834</f>
        <v>0</v>
      </c>
      <c r="H691" s="33">
        <f>STOCK!J834</f>
        <v>0</v>
      </c>
      <c r="I691" s="33">
        <f>STOCK!K834</f>
        <v>0</v>
      </c>
      <c r="J691" s="33">
        <f>STOCK!L834</f>
        <v>0</v>
      </c>
      <c r="K691" s="33">
        <f>STOCK!M834</f>
        <v>0</v>
      </c>
      <c r="L691" s="33">
        <f>STOCK!N834</f>
        <v>0</v>
      </c>
      <c r="U691" s="33">
        <v>1</v>
      </c>
      <c r="V691" s="33">
        <f>STOCK!Q834</f>
        <v>0</v>
      </c>
      <c r="X691" s="33">
        <v>0</v>
      </c>
      <c r="Y691" s="33">
        <f t="shared" si="12"/>
        <v>0</v>
      </c>
      <c r="AG691" s="33">
        <f>STOCK!A834</f>
        <v>0</v>
      </c>
      <c r="AI691" s="33">
        <v>0</v>
      </c>
    </row>
    <row r="692" spans="1:35" x14ac:dyDescent="0.15">
      <c r="A692" s="33">
        <f>STOCK!C835</f>
        <v>0</v>
      </c>
      <c r="B692" s="33">
        <f>STOCK!D835</f>
        <v>0</v>
      </c>
      <c r="C692" s="33">
        <f>STOCK!E835</f>
        <v>0</v>
      </c>
      <c r="D692" s="33">
        <f>STOCK!F835</f>
        <v>0</v>
      </c>
      <c r="E692" s="33">
        <f>STOCK!G835</f>
        <v>0</v>
      </c>
      <c r="F692" s="33">
        <f>STOCK!H835</f>
        <v>0</v>
      </c>
      <c r="G692" s="33">
        <f>STOCK!I835</f>
        <v>0</v>
      </c>
      <c r="H692" s="33">
        <f>STOCK!J835</f>
        <v>0</v>
      </c>
      <c r="I692" s="33">
        <f>STOCK!K835</f>
        <v>0</v>
      </c>
      <c r="J692" s="33">
        <f>STOCK!L835</f>
        <v>0</v>
      </c>
      <c r="K692" s="33">
        <f>STOCK!M835</f>
        <v>0</v>
      </c>
      <c r="L692" s="33">
        <f>STOCK!N835</f>
        <v>0</v>
      </c>
      <c r="U692" s="33">
        <v>1</v>
      </c>
      <c r="V692" s="33">
        <f>STOCK!Q835</f>
        <v>0</v>
      </c>
      <c r="X692" s="33">
        <v>0</v>
      </c>
      <c r="Y692" s="33">
        <f t="shared" si="12"/>
        <v>0</v>
      </c>
      <c r="AG692" s="33">
        <f>STOCK!A835</f>
        <v>0</v>
      </c>
      <c r="AI692" s="33">
        <v>0</v>
      </c>
    </row>
    <row r="693" spans="1:35" x14ac:dyDescent="0.15">
      <c r="A693" s="33">
        <f>STOCK!C836</f>
        <v>0</v>
      </c>
      <c r="B693" s="33">
        <f>STOCK!D836</f>
        <v>0</v>
      </c>
      <c r="C693" s="33">
        <f>STOCK!E836</f>
        <v>0</v>
      </c>
      <c r="D693" s="33">
        <f>STOCK!F836</f>
        <v>0</v>
      </c>
      <c r="E693" s="33">
        <f>STOCK!G836</f>
        <v>0</v>
      </c>
      <c r="F693" s="33">
        <f>STOCK!H836</f>
        <v>0</v>
      </c>
      <c r="G693" s="33">
        <f>STOCK!I836</f>
        <v>0</v>
      </c>
      <c r="H693" s="33">
        <f>STOCK!J836</f>
        <v>0</v>
      </c>
      <c r="I693" s="33">
        <f>STOCK!K836</f>
        <v>0</v>
      </c>
      <c r="J693" s="33">
        <f>STOCK!L836</f>
        <v>0</v>
      </c>
      <c r="K693" s="33">
        <f>STOCK!M836</f>
        <v>0</v>
      </c>
      <c r="L693" s="33">
        <f>STOCK!N836</f>
        <v>0</v>
      </c>
      <c r="U693" s="33">
        <v>1</v>
      </c>
      <c r="V693" s="33">
        <f>STOCK!Q836</f>
        <v>0</v>
      </c>
      <c r="X693" s="33">
        <v>0</v>
      </c>
      <c r="Y693" s="33">
        <f t="shared" si="12"/>
        <v>0</v>
      </c>
      <c r="AG693" s="33">
        <f>STOCK!A836</f>
        <v>0</v>
      </c>
      <c r="AI693" s="33">
        <v>0</v>
      </c>
    </row>
    <row r="694" spans="1:35" x14ac:dyDescent="0.15">
      <c r="A694" s="33">
        <f>STOCK!C837</f>
        <v>0</v>
      </c>
      <c r="B694" s="33">
        <f>STOCK!D837</f>
        <v>0</v>
      </c>
      <c r="C694" s="33">
        <f>STOCK!E837</f>
        <v>0</v>
      </c>
      <c r="D694" s="33">
        <f>STOCK!F837</f>
        <v>0</v>
      </c>
      <c r="E694" s="33">
        <f>STOCK!G837</f>
        <v>0</v>
      </c>
      <c r="F694" s="33">
        <f>STOCK!H837</f>
        <v>0</v>
      </c>
      <c r="G694" s="33">
        <f>STOCK!I837</f>
        <v>0</v>
      </c>
      <c r="H694" s="33">
        <f>STOCK!J837</f>
        <v>0</v>
      </c>
      <c r="I694" s="33">
        <f>STOCK!K837</f>
        <v>0</v>
      </c>
      <c r="J694" s="33">
        <f>STOCK!L837</f>
        <v>0</v>
      </c>
      <c r="K694" s="33">
        <f>STOCK!M837</f>
        <v>0</v>
      </c>
      <c r="L694" s="33">
        <f>STOCK!N837</f>
        <v>0</v>
      </c>
      <c r="U694" s="33">
        <v>1</v>
      </c>
      <c r="V694" s="33">
        <f>STOCK!Q837</f>
        <v>0</v>
      </c>
      <c r="X694" s="33">
        <v>0</v>
      </c>
      <c r="Y694" s="33">
        <f t="shared" si="12"/>
        <v>0</v>
      </c>
      <c r="AG694" s="33">
        <f>STOCK!A837</f>
        <v>0</v>
      </c>
      <c r="AI694" s="33">
        <v>0</v>
      </c>
    </row>
    <row r="695" spans="1:35" x14ac:dyDescent="0.15">
      <c r="A695" s="33">
        <f>STOCK!C838</f>
        <v>0</v>
      </c>
      <c r="B695" s="33">
        <f>STOCK!D838</f>
        <v>0</v>
      </c>
      <c r="C695" s="33">
        <f>STOCK!E838</f>
        <v>0</v>
      </c>
      <c r="D695" s="33">
        <f>STOCK!F838</f>
        <v>0</v>
      </c>
      <c r="E695" s="33">
        <f>STOCK!G838</f>
        <v>0</v>
      </c>
      <c r="F695" s="33">
        <f>STOCK!H838</f>
        <v>0</v>
      </c>
      <c r="G695" s="33">
        <f>STOCK!I838</f>
        <v>0</v>
      </c>
      <c r="H695" s="33">
        <f>STOCK!J838</f>
        <v>0</v>
      </c>
      <c r="I695" s="33">
        <f>STOCK!K838</f>
        <v>0</v>
      </c>
      <c r="J695" s="33">
        <f>STOCK!L838</f>
        <v>0</v>
      </c>
      <c r="K695" s="33">
        <f>STOCK!M838</f>
        <v>0</v>
      </c>
      <c r="L695" s="33">
        <f>STOCK!N838</f>
        <v>0</v>
      </c>
      <c r="U695" s="33">
        <v>1</v>
      </c>
      <c r="V695" s="33">
        <f>STOCK!Q838</f>
        <v>0</v>
      </c>
      <c r="X695" s="33">
        <v>0</v>
      </c>
      <c r="Y695" s="33">
        <f t="shared" si="12"/>
        <v>0</v>
      </c>
      <c r="AG695" s="33">
        <f>STOCK!A838</f>
        <v>0</v>
      </c>
      <c r="AI695" s="33">
        <v>0</v>
      </c>
    </row>
    <row r="696" spans="1:35" x14ac:dyDescent="0.15">
      <c r="A696" s="33">
        <f>STOCK!C839</f>
        <v>0</v>
      </c>
      <c r="B696" s="33">
        <f>STOCK!D839</f>
        <v>0</v>
      </c>
      <c r="C696" s="33">
        <f>STOCK!E839</f>
        <v>0</v>
      </c>
      <c r="D696" s="33">
        <f>STOCK!F839</f>
        <v>0</v>
      </c>
      <c r="E696" s="33">
        <f>STOCK!G839</f>
        <v>0</v>
      </c>
      <c r="F696" s="33">
        <f>STOCK!H839</f>
        <v>0</v>
      </c>
      <c r="G696" s="33">
        <f>STOCK!I839</f>
        <v>0</v>
      </c>
      <c r="H696" s="33">
        <f>STOCK!J839</f>
        <v>0</v>
      </c>
      <c r="I696" s="33">
        <f>STOCK!K839</f>
        <v>0</v>
      </c>
      <c r="J696" s="33">
        <f>STOCK!L839</f>
        <v>0</v>
      </c>
      <c r="K696" s="33">
        <f>STOCK!M839</f>
        <v>0</v>
      </c>
      <c r="L696" s="33">
        <f>STOCK!N839</f>
        <v>0</v>
      </c>
      <c r="U696" s="33">
        <v>1</v>
      </c>
      <c r="V696" s="33">
        <f>STOCK!Q839</f>
        <v>0</v>
      </c>
      <c r="X696" s="33">
        <v>0</v>
      </c>
      <c r="Y696" s="33">
        <f t="shared" si="12"/>
        <v>0</v>
      </c>
      <c r="AG696" s="33">
        <f>STOCK!A839</f>
        <v>0</v>
      </c>
      <c r="AI696" s="33">
        <v>0</v>
      </c>
    </row>
    <row r="697" spans="1:35" x14ac:dyDescent="0.15">
      <c r="A697" s="33">
        <f>STOCK!C840</f>
        <v>0</v>
      </c>
      <c r="B697" s="33">
        <f>STOCK!D840</f>
        <v>0</v>
      </c>
      <c r="C697" s="33">
        <f>STOCK!E840</f>
        <v>0</v>
      </c>
      <c r="D697" s="33">
        <f>STOCK!F840</f>
        <v>0</v>
      </c>
      <c r="E697" s="33">
        <f>STOCK!G840</f>
        <v>0</v>
      </c>
      <c r="F697" s="33">
        <f>STOCK!H840</f>
        <v>0</v>
      </c>
      <c r="G697" s="33">
        <f>STOCK!I840</f>
        <v>0</v>
      </c>
      <c r="H697" s="33">
        <f>STOCK!J840</f>
        <v>0</v>
      </c>
      <c r="I697" s="33">
        <f>STOCK!K840</f>
        <v>0</v>
      </c>
      <c r="J697" s="33">
        <f>STOCK!L840</f>
        <v>0</v>
      </c>
      <c r="K697" s="33">
        <f>STOCK!M840</f>
        <v>0</v>
      </c>
      <c r="L697" s="33">
        <f>STOCK!N840</f>
        <v>0</v>
      </c>
      <c r="U697" s="33">
        <v>1</v>
      </c>
      <c r="V697" s="33">
        <f>STOCK!Q840</f>
        <v>0</v>
      </c>
      <c r="X697" s="33">
        <v>0</v>
      </c>
      <c r="Y697" s="33">
        <f t="shared" si="12"/>
        <v>0</v>
      </c>
      <c r="AG697" s="33">
        <f>STOCK!A840</f>
        <v>0</v>
      </c>
      <c r="AI697" s="33">
        <v>0</v>
      </c>
    </row>
    <row r="698" spans="1:35" x14ac:dyDescent="0.15">
      <c r="A698" s="33">
        <f>STOCK!C841</f>
        <v>0</v>
      </c>
      <c r="B698" s="33">
        <f>STOCK!D841</f>
        <v>0</v>
      </c>
      <c r="C698" s="33">
        <f>STOCK!E841</f>
        <v>0</v>
      </c>
      <c r="D698" s="33">
        <f>STOCK!F841</f>
        <v>0</v>
      </c>
      <c r="E698" s="33">
        <f>STOCK!G841</f>
        <v>0</v>
      </c>
      <c r="F698" s="33">
        <f>STOCK!H841</f>
        <v>0</v>
      </c>
      <c r="G698" s="33">
        <f>STOCK!I841</f>
        <v>0</v>
      </c>
      <c r="H698" s="33">
        <f>STOCK!J841</f>
        <v>0</v>
      </c>
      <c r="I698" s="33">
        <f>STOCK!K841</f>
        <v>0</v>
      </c>
      <c r="J698" s="33">
        <f>STOCK!L841</f>
        <v>0</v>
      </c>
      <c r="K698" s="33">
        <f>STOCK!M841</f>
        <v>0</v>
      </c>
      <c r="L698" s="33">
        <f>STOCK!N841</f>
        <v>0</v>
      </c>
      <c r="U698" s="33">
        <v>1</v>
      </c>
      <c r="V698" s="33">
        <f>STOCK!Q841</f>
        <v>0</v>
      </c>
      <c r="X698" s="33">
        <v>0</v>
      </c>
      <c r="Y698" s="33">
        <f t="shared" si="12"/>
        <v>0</v>
      </c>
      <c r="AG698" s="33">
        <f>STOCK!A841</f>
        <v>0</v>
      </c>
      <c r="AI698" s="33">
        <v>0</v>
      </c>
    </row>
    <row r="699" spans="1:35" x14ac:dyDescent="0.15">
      <c r="A699" s="33">
        <f>STOCK!C842</f>
        <v>0</v>
      </c>
      <c r="B699" s="33">
        <f>STOCK!D842</f>
        <v>0</v>
      </c>
      <c r="C699" s="33">
        <f>STOCK!E842</f>
        <v>0</v>
      </c>
      <c r="D699" s="33">
        <f>STOCK!F842</f>
        <v>0</v>
      </c>
      <c r="E699" s="33">
        <f>STOCK!G842</f>
        <v>0</v>
      </c>
      <c r="F699" s="33">
        <f>STOCK!H842</f>
        <v>0</v>
      </c>
      <c r="G699" s="33">
        <f>STOCK!I842</f>
        <v>0</v>
      </c>
      <c r="H699" s="33">
        <f>STOCK!J842</f>
        <v>0</v>
      </c>
      <c r="I699" s="33">
        <f>STOCK!K842</f>
        <v>0</v>
      </c>
      <c r="J699" s="33">
        <f>STOCK!L842</f>
        <v>0</v>
      </c>
      <c r="K699" s="33">
        <f>STOCK!M842</f>
        <v>0</v>
      </c>
      <c r="L699" s="33">
        <f>STOCK!N842</f>
        <v>0</v>
      </c>
      <c r="U699" s="33">
        <v>1</v>
      </c>
      <c r="V699" s="33">
        <f>STOCK!Q842</f>
        <v>0</v>
      </c>
      <c r="X699" s="33">
        <v>0</v>
      </c>
      <c r="Y699" s="33">
        <f t="shared" si="12"/>
        <v>0</v>
      </c>
      <c r="AG699" s="33">
        <f>STOCK!A842</f>
        <v>0</v>
      </c>
      <c r="AI699" s="33">
        <v>0</v>
      </c>
    </row>
    <row r="700" spans="1:35" x14ac:dyDescent="0.15">
      <c r="A700" s="33">
        <f>STOCK!C843</f>
        <v>0</v>
      </c>
      <c r="B700" s="33">
        <f>STOCK!D843</f>
        <v>0</v>
      </c>
      <c r="C700" s="33">
        <f>STOCK!E843</f>
        <v>0</v>
      </c>
      <c r="D700" s="33">
        <f>STOCK!F843</f>
        <v>0</v>
      </c>
      <c r="E700" s="33">
        <f>STOCK!G843</f>
        <v>0</v>
      </c>
      <c r="F700" s="33">
        <f>STOCK!H843</f>
        <v>0</v>
      </c>
      <c r="G700" s="33">
        <f>STOCK!I843</f>
        <v>0</v>
      </c>
      <c r="H700" s="33">
        <f>STOCK!J843</f>
        <v>0</v>
      </c>
      <c r="I700" s="33">
        <f>STOCK!K843</f>
        <v>0</v>
      </c>
      <c r="J700" s="33">
        <f>STOCK!L843</f>
        <v>0</v>
      </c>
      <c r="K700" s="33">
        <f>STOCK!M843</f>
        <v>0</v>
      </c>
      <c r="L700" s="33">
        <f>STOCK!N843</f>
        <v>0</v>
      </c>
      <c r="U700" s="33">
        <v>1</v>
      </c>
      <c r="V700" s="33">
        <f>STOCK!Q843</f>
        <v>0</v>
      </c>
      <c r="X700" s="33">
        <v>0</v>
      </c>
      <c r="Y700" s="33">
        <f t="shared" si="12"/>
        <v>0</v>
      </c>
      <c r="AG700" s="33">
        <f>STOCK!A843</f>
        <v>0</v>
      </c>
      <c r="AI700" s="33">
        <v>0</v>
      </c>
    </row>
    <row r="701" spans="1:35" hidden="1" x14ac:dyDescent="0.15">
      <c r="U701" s="33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28"/>
      <c r="I2" s="128"/>
    </row>
    <row r="3" spans="1:9" s="62" customFormat="1" ht="28" x14ac:dyDescent="0.15">
      <c r="A3" s="61" t="s">
        <v>1101</v>
      </c>
      <c r="B3" s="61" t="s">
        <v>1103</v>
      </c>
      <c r="C3" s="67" t="s">
        <v>1069</v>
      </c>
      <c r="D3" s="64" t="s">
        <v>742</v>
      </c>
      <c r="E3" s="64">
        <v>1</v>
      </c>
      <c r="F3" s="64" t="s">
        <v>980</v>
      </c>
      <c r="G3" s="65" t="s">
        <v>981</v>
      </c>
      <c r="H3" s="128"/>
      <c r="I3" s="128"/>
    </row>
    <row r="4" spans="1:9" s="62" customFormat="1" ht="28" x14ac:dyDescent="0.15">
      <c r="A4" s="61" t="s">
        <v>1101</v>
      </c>
      <c r="B4" s="61"/>
      <c r="C4" s="62" t="s">
        <v>1070</v>
      </c>
      <c r="D4" s="64" t="s">
        <v>742</v>
      </c>
      <c r="E4" s="64">
        <v>1</v>
      </c>
      <c r="F4" s="64" t="s">
        <v>980</v>
      </c>
      <c r="G4" s="65" t="s">
        <v>981</v>
      </c>
    </row>
    <row r="5" spans="1:9" s="62" customFormat="1" ht="28" x14ac:dyDescent="0.15">
      <c r="C5" s="62" t="s">
        <v>1070</v>
      </c>
      <c r="D5" s="64" t="s">
        <v>742</v>
      </c>
      <c r="E5" s="64">
        <v>1</v>
      </c>
      <c r="F5" s="64" t="s">
        <v>980</v>
      </c>
      <c r="G5" s="65" t="s">
        <v>981</v>
      </c>
    </row>
    <row r="6" spans="1:9" s="62" customFormat="1" ht="28" x14ac:dyDescent="0.15">
      <c r="A6" s="61" t="s">
        <v>1101</v>
      </c>
      <c r="B6" s="61" t="s">
        <v>1104</v>
      </c>
      <c r="C6" s="62" t="s">
        <v>1071</v>
      </c>
      <c r="D6" s="64" t="s">
        <v>739</v>
      </c>
      <c r="E6" s="64">
        <v>1</v>
      </c>
      <c r="F6" s="64" t="s">
        <v>982</v>
      </c>
      <c r="G6" s="65" t="s">
        <v>983</v>
      </c>
    </row>
    <row r="7" spans="1:9" s="62" customFormat="1" ht="14" x14ac:dyDescent="0.15">
      <c r="A7" s="61" t="s">
        <v>1101</v>
      </c>
      <c r="B7" s="61"/>
      <c r="C7" s="62" t="s">
        <v>1071</v>
      </c>
      <c r="D7" s="64" t="s">
        <v>739</v>
      </c>
      <c r="E7" s="64">
        <v>1</v>
      </c>
      <c r="F7" s="64" t="s">
        <v>982</v>
      </c>
      <c r="G7" s="65" t="s">
        <v>983</v>
      </c>
    </row>
    <row r="8" spans="1:9" s="62" customFormat="1" ht="14" x14ac:dyDescent="0.15">
      <c r="A8" s="61" t="s">
        <v>1101</v>
      </c>
      <c r="B8" s="61"/>
      <c r="C8" s="62" t="s">
        <v>1072</v>
      </c>
      <c r="D8" s="64" t="s">
        <v>745</v>
      </c>
      <c r="E8" s="64">
        <v>1</v>
      </c>
      <c r="F8" s="64" t="s">
        <v>982</v>
      </c>
      <c r="G8" s="65" t="s">
        <v>983</v>
      </c>
    </row>
    <row r="9" spans="1:9" s="62" customFormat="1" ht="14" x14ac:dyDescent="0.15">
      <c r="A9" s="61" t="s">
        <v>1101</v>
      </c>
      <c r="B9" s="61"/>
      <c r="C9" s="62" t="s">
        <v>1072</v>
      </c>
      <c r="D9" s="63" t="s">
        <v>745</v>
      </c>
      <c r="E9" s="64">
        <v>1</v>
      </c>
      <c r="F9" s="64" t="s">
        <v>982</v>
      </c>
      <c r="G9" s="65" t="s">
        <v>983</v>
      </c>
    </row>
    <row r="10" spans="1:9" s="62" customFormat="1" ht="28" x14ac:dyDescent="0.15">
      <c r="A10" s="61" t="s">
        <v>1101</v>
      </c>
      <c r="B10" s="61"/>
      <c r="C10" s="62" t="s">
        <v>984</v>
      </c>
      <c r="D10" s="63" t="s">
        <v>740</v>
      </c>
      <c r="E10" s="64">
        <v>1</v>
      </c>
      <c r="F10" s="64" t="s">
        <v>985</v>
      </c>
      <c r="G10" s="65" t="s">
        <v>986</v>
      </c>
    </row>
    <row r="11" spans="1:9" s="62" customFormat="1" ht="28" x14ac:dyDescent="0.15">
      <c r="A11" s="61" t="s">
        <v>1101</v>
      </c>
      <c r="B11" s="61"/>
      <c r="C11" s="62" t="s">
        <v>984</v>
      </c>
      <c r="D11" s="63" t="s">
        <v>745</v>
      </c>
      <c r="E11" s="64">
        <v>1</v>
      </c>
      <c r="F11" s="64" t="s">
        <v>985</v>
      </c>
      <c r="G11" s="65" t="s">
        <v>986</v>
      </c>
    </row>
    <row r="12" spans="1:9" s="62" customFormat="1" ht="28" x14ac:dyDescent="0.15">
      <c r="A12" s="61" t="s">
        <v>1101</v>
      </c>
      <c r="B12" s="61"/>
      <c r="C12" s="62" t="s">
        <v>984</v>
      </c>
      <c r="D12" s="63" t="s">
        <v>745</v>
      </c>
      <c r="E12" s="64">
        <v>1</v>
      </c>
      <c r="F12" s="64" t="s">
        <v>985</v>
      </c>
      <c r="G12" s="65" t="s">
        <v>986</v>
      </c>
    </row>
    <row r="13" spans="1:9" s="62" customFormat="1" ht="28" x14ac:dyDescent="0.15">
      <c r="A13" s="61" t="s">
        <v>1101</v>
      </c>
      <c r="B13" s="61"/>
      <c r="C13" s="62" t="s">
        <v>984</v>
      </c>
      <c r="D13" s="63" t="s">
        <v>744</v>
      </c>
      <c r="E13" s="64">
        <v>1</v>
      </c>
      <c r="F13" s="64" t="s">
        <v>985</v>
      </c>
      <c r="G13" s="65" t="s">
        <v>986</v>
      </c>
    </row>
    <row r="14" spans="1:9" s="62" customFormat="1" ht="28" x14ac:dyDescent="0.15">
      <c r="A14" s="61" t="s">
        <v>1101</v>
      </c>
      <c r="B14" s="61"/>
      <c r="C14" s="62" t="s">
        <v>984</v>
      </c>
      <c r="D14" s="63" t="s">
        <v>744</v>
      </c>
      <c r="E14" s="64">
        <v>1</v>
      </c>
      <c r="F14" s="64" t="s">
        <v>985</v>
      </c>
      <c r="G14" s="65" t="s">
        <v>986</v>
      </c>
    </row>
    <row r="15" spans="1:9" s="62" customFormat="1" ht="28" x14ac:dyDescent="0.15">
      <c r="A15" s="61" t="s">
        <v>1101</v>
      </c>
      <c r="B15" s="61" t="s">
        <v>1105</v>
      </c>
      <c r="C15" s="62" t="s">
        <v>987</v>
      </c>
      <c r="D15" s="63" t="s">
        <v>740</v>
      </c>
      <c r="E15" s="64">
        <v>1</v>
      </c>
      <c r="F15" s="64" t="s">
        <v>988</v>
      </c>
      <c r="G15" s="65" t="s">
        <v>989</v>
      </c>
    </row>
    <row r="16" spans="1:9" s="62" customFormat="1" ht="28" x14ac:dyDescent="0.15">
      <c r="A16" s="61" t="s">
        <v>1101</v>
      </c>
      <c r="B16" s="61"/>
      <c r="C16" s="62" t="s">
        <v>987</v>
      </c>
      <c r="D16" s="63" t="s">
        <v>745</v>
      </c>
      <c r="E16" s="64">
        <v>1</v>
      </c>
      <c r="F16" s="64" t="s">
        <v>988</v>
      </c>
      <c r="G16" s="65" t="s">
        <v>989</v>
      </c>
    </row>
    <row r="17" spans="1:7" s="62" customFormat="1" ht="28" x14ac:dyDescent="0.15">
      <c r="C17" s="62" t="s">
        <v>987</v>
      </c>
      <c r="D17" s="63" t="s">
        <v>744</v>
      </c>
      <c r="E17" s="64">
        <v>1</v>
      </c>
      <c r="F17" s="64" t="s">
        <v>988</v>
      </c>
      <c r="G17" s="65" t="s">
        <v>989</v>
      </c>
    </row>
    <row r="18" spans="1:7" s="62" customFormat="1" ht="28" x14ac:dyDescent="0.15">
      <c r="A18" s="61" t="s">
        <v>1101</v>
      </c>
      <c r="B18" s="61"/>
      <c r="C18" s="62" t="s">
        <v>904</v>
      </c>
      <c r="D18" s="63" t="s">
        <v>740</v>
      </c>
      <c r="E18" s="64">
        <v>1</v>
      </c>
      <c r="F18" s="64" t="s">
        <v>990</v>
      </c>
      <c r="G18" s="65" t="s">
        <v>991</v>
      </c>
    </row>
    <row r="19" spans="1:7" s="62" customFormat="1" ht="28" x14ac:dyDescent="0.15">
      <c r="A19" s="61" t="s">
        <v>1101</v>
      </c>
      <c r="B19" s="61" t="s">
        <v>1106</v>
      </c>
      <c r="C19" s="62" t="s">
        <v>904</v>
      </c>
      <c r="D19" s="63" t="s">
        <v>740</v>
      </c>
      <c r="E19" s="64">
        <v>1</v>
      </c>
      <c r="F19" s="64" t="s">
        <v>990</v>
      </c>
      <c r="G19" s="65" t="s">
        <v>991</v>
      </c>
    </row>
    <row r="20" spans="1:7" s="62" customFormat="1" ht="28" x14ac:dyDescent="0.15">
      <c r="A20" s="61" t="s">
        <v>1101</v>
      </c>
      <c r="B20" s="61" t="s">
        <v>1107</v>
      </c>
      <c r="C20" s="62" t="s">
        <v>1067</v>
      </c>
      <c r="D20" s="63" t="s">
        <v>742</v>
      </c>
      <c r="E20" s="64">
        <v>1</v>
      </c>
      <c r="F20" s="64" t="s">
        <v>992</v>
      </c>
      <c r="G20" s="65" t="s">
        <v>993</v>
      </c>
    </row>
    <row r="21" spans="1:7" s="62" customFormat="1" ht="28" x14ac:dyDescent="0.15">
      <c r="A21" s="61" t="s">
        <v>1101</v>
      </c>
      <c r="B21" s="61"/>
      <c r="C21" s="62" t="s">
        <v>1067</v>
      </c>
      <c r="D21" s="63" t="s">
        <v>742</v>
      </c>
      <c r="E21" s="64">
        <v>1</v>
      </c>
      <c r="F21" s="64" t="s">
        <v>992</v>
      </c>
      <c r="G21" s="65" t="s">
        <v>993</v>
      </c>
    </row>
    <row r="22" spans="1:7" s="62" customFormat="1" ht="21" customHeight="1" x14ac:dyDescent="0.15">
      <c r="C22" s="62" t="s">
        <v>1067</v>
      </c>
      <c r="D22" s="63" t="s">
        <v>742</v>
      </c>
      <c r="E22" s="64">
        <v>1</v>
      </c>
      <c r="F22" s="64" t="s">
        <v>992</v>
      </c>
      <c r="G22" s="65" t="s">
        <v>993</v>
      </c>
    </row>
    <row r="23" spans="1:7" s="62" customFormat="1" ht="28" x14ac:dyDescent="0.15">
      <c r="A23" s="61" t="s">
        <v>1101</v>
      </c>
      <c r="B23" s="61"/>
      <c r="C23" s="62" t="s">
        <v>994</v>
      </c>
      <c r="D23" s="63" t="s">
        <v>744</v>
      </c>
      <c r="E23" s="64">
        <v>1</v>
      </c>
      <c r="F23" s="64" t="s">
        <v>995</v>
      </c>
      <c r="G23" s="65" t="s">
        <v>996</v>
      </c>
    </row>
    <row r="24" spans="1:7" s="62" customFormat="1" ht="28" x14ac:dyDescent="0.15">
      <c r="A24" s="61" t="s">
        <v>1101</v>
      </c>
      <c r="B24" s="61"/>
      <c r="C24" s="62" t="s">
        <v>997</v>
      </c>
      <c r="D24" s="63" t="s">
        <v>740</v>
      </c>
      <c r="E24" s="64">
        <v>1</v>
      </c>
      <c r="F24" s="64" t="s">
        <v>998</v>
      </c>
      <c r="G24" s="65" t="s">
        <v>999</v>
      </c>
    </row>
    <row r="25" spans="1:7" s="62" customFormat="1" ht="32" customHeight="1" x14ac:dyDescent="0.15">
      <c r="A25" s="61" t="s">
        <v>1101</v>
      </c>
      <c r="B25" s="61"/>
      <c r="C25" s="62" t="s">
        <v>997</v>
      </c>
      <c r="D25" s="63" t="s">
        <v>740</v>
      </c>
      <c r="E25" s="64">
        <v>1</v>
      </c>
      <c r="F25" s="64" t="s">
        <v>998</v>
      </c>
      <c r="G25" s="65"/>
    </row>
    <row r="26" spans="1:7" s="62" customFormat="1" ht="28" x14ac:dyDescent="0.15">
      <c r="A26" s="61" t="s">
        <v>1101</v>
      </c>
      <c r="B26" s="61" t="s">
        <v>1108</v>
      </c>
      <c r="C26" s="62" t="s">
        <v>1073</v>
      </c>
      <c r="D26" s="63" t="s">
        <v>744</v>
      </c>
      <c r="E26" s="64">
        <v>1</v>
      </c>
      <c r="F26" s="64" t="s">
        <v>1000</v>
      </c>
      <c r="G26" s="65" t="s">
        <v>1001</v>
      </c>
    </row>
    <row r="27" spans="1:7" s="62" customFormat="1" ht="28" x14ac:dyDescent="0.15">
      <c r="A27" s="61" t="s">
        <v>1101</v>
      </c>
      <c r="B27" s="61"/>
      <c r="C27" s="62" t="s">
        <v>1073</v>
      </c>
      <c r="D27" s="63" t="s">
        <v>744</v>
      </c>
      <c r="E27" s="64">
        <v>1</v>
      </c>
      <c r="F27" s="64" t="s">
        <v>1000</v>
      </c>
      <c r="G27" s="65" t="s">
        <v>1001</v>
      </c>
    </row>
    <row r="28" spans="1:7" s="62" customFormat="1" ht="28" x14ac:dyDescent="0.15">
      <c r="A28" s="61" t="s">
        <v>1101</v>
      </c>
      <c r="B28" s="61" t="s">
        <v>1109</v>
      </c>
      <c r="C28" s="62" t="s">
        <v>1073</v>
      </c>
      <c r="D28" s="63" t="s">
        <v>745</v>
      </c>
      <c r="E28" s="64">
        <v>1</v>
      </c>
      <c r="F28" s="64" t="s">
        <v>1000</v>
      </c>
      <c r="G28" s="65" t="s">
        <v>1001</v>
      </c>
    </row>
    <row r="29" spans="1:7" s="62" customFormat="1" ht="28" x14ac:dyDescent="0.15">
      <c r="A29" s="61" t="s">
        <v>1101</v>
      </c>
      <c r="B29" s="61" t="s">
        <v>1110</v>
      </c>
      <c r="C29" s="62" t="s">
        <v>1074</v>
      </c>
      <c r="D29" s="63" t="s">
        <v>744</v>
      </c>
      <c r="E29" s="64">
        <v>1</v>
      </c>
      <c r="F29" s="64" t="s">
        <v>1002</v>
      </c>
      <c r="G29" s="65" t="s">
        <v>1003</v>
      </c>
    </row>
    <row r="30" spans="1:7" s="62" customFormat="1" ht="28" x14ac:dyDescent="0.15">
      <c r="A30" s="61" t="s">
        <v>1101</v>
      </c>
      <c r="B30" s="61"/>
      <c r="C30" s="62" t="s">
        <v>1074</v>
      </c>
      <c r="D30" s="63" t="s">
        <v>744</v>
      </c>
      <c r="E30" s="64">
        <v>1</v>
      </c>
      <c r="F30" s="64" t="s">
        <v>1002</v>
      </c>
      <c r="G30" s="65" t="s">
        <v>1003</v>
      </c>
    </row>
    <row r="31" spans="1:7" s="62" customFormat="1" ht="28" x14ac:dyDescent="0.15">
      <c r="A31" s="61" t="s">
        <v>1101</v>
      </c>
      <c r="B31" s="61"/>
      <c r="C31" s="62" t="s">
        <v>1074</v>
      </c>
      <c r="D31" s="63" t="s">
        <v>745</v>
      </c>
      <c r="E31" s="64">
        <v>1</v>
      </c>
      <c r="F31" s="64" t="s">
        <v>1002</v>
      </c>
      <c r="G31" s="65" t="s">
        <v>1003</v>
      </c>
    </row>
    <row r="32" spans="1:7" s="62" customFormat="1" ht="28" x14ac:dyDescent="0.15">
      <c r="A32" s="61" t="s">
        <v>1101</v>
      </c>
      <c r="B32" s="61"/>
      <c r="C32" s="62" t="s">
        <v>1074</v>
      </c>
      <c r="D32" s="63" t="s">
        <v>745</v>
      </c>
      <c r="E32" s="64">
        <v>1</v>
      </c>
      <c r="F32" s="64" t="s">
        <v>1002</v>
      </c>
      <c r="G32" s="65" t="s">
        <v>1003</v>
      </c>
    </row>
    <row r="33" spans="1:7" s="62" customFormat="1" ht="14" x14ac:dyDescent="0.15">
      <c r="C33" s="62" t="s">
        <v>1075</v>
      </c>
      <c r="D33" s="63" t="s">
        <v>742</v>
      </c>
      <c r="E33" s="64">
        <v>1</v>
      </c>
      <c r="F33" s="64" t="s">
        <v>1004</v>
      </c>
      <c r="G33" s="65" t="s">
        <v>1005</v>
      </c>
    </row>
    <row r="34" spans="1:7" s="62" customFormat="1" ht="28" x14ac:dyDescent="0.15">
      <c r="A34" s="61" t="s">
        <v>1101</v>
      </c>
      <c r="B34" s="61" t="s">
        <v>1104</v>
      </c>
      <c r="C34" s="62" t="s">
        <v>1076</v>
      </c>
      <c r="D34" s="64" t="s">
        <v>745</v>
      </c>
      <c r="E34" s="64">
        <v>1</v>
      </c>
      <c r="F34" s="64" t="s">
        <v>1006</v>
      </c>
      <c r="G34" s="65" t="s">
        <v>1007</v>
      </c>
    </row>
    <row r="35" spans="1:7" s="62" customFormat="1" ht="28" x14ac:dyDescent="0.15">
      <c r="A35" s="61" t="s">
        <v>1101</v>
      </c>
      <c r="B35" s="61"/>
      <c r="C35" s="62" t="s">
        <v>1076</v>
      </c>
      <c r="D35" s="63" t="s">
        <v>742</v>
      </c>
      <c r="E35" s="64">
        <v>1</v>
      </c>
      <c r="F35" s="64" t="s">
        <v>1006</v>
      </c>
      <c r="G35" s="65" t="s">
        <v>1007</v>
      </c>
    </row>
    <row r="36" spans="1:7" s="62" customFormat="1" ht="28" x14ac:dyDescent="0.15">
      <c r="B36" s="61"/>
      <c r="C36" s="62" t="s">
        <v>1076</v>
      </c>
      <c r="D36" s="63" t="s">
        <v>744</v>
      </c>
      <c r="E36" s="64">
        <v>1</v>
      </c>
      <c r="F36" s="64" t="s">
        <v>1006</v>
      </c>
      <c r="G36" s="65" t="s">
        <v>1007</v>
      </c>
    </row>
    <row r="37" spans="1:7" s="62" customFormat="1" ht="28" x14ac:dyDescent="0.15">
      <c r="A37" s="61" t="s">
        <v>1101</v>
      </c>
      <c r="B37" s="61" t="s">
        <v>1112</v>
      </c>
      <c r="C37" s="62" t="s">
        <v>1077</v>
      </c>
      <c r="D37" s="63" t="s">
        <v>739</v>
      </c>
      <c r="E37" s="64">
        <v>1</v>
      </c>
      <c r="F37" s="64" t="s">
        <v>1008</v>
      </c>
      <c r="G37" s="65" t="s">
        <v>1009</v>
      </c>
    </row>
    <row r="38" spans="1:7" s="62" customFormat="1" ht="14" x14ac:dyDescent="0.15">
      <c r="A38" s="61" t="s">
        <v>1101</v>
      </c>
      <c r="B38" s="61"/>
      <c r="C38" s="62" t="s">
        <v>1078</v>
      </c>
      <c r="D38" s="63" t="s">
        <v>742</v>
      </c>
      <c r="E38" s="64">
        <v>1</v>
      </c>
      <c r="F38" s="64" t="s">
        <v>1008</v>
      </c>
      <c r="G38" s="65" t="s">
        <v>1009</v>
      </c>
    </row>
    <row r="39" spans="1:7" s="62" customFormat="1" ht="14" x14ac:dyDescent="0.15">
      <c r="A39" s="61" t="s">
        <v>1101</v>
      </c>
      <c r="B39" s="61"/>
      <c r="C39" s="62" t="s">
        <v>1077</v>
      </c>
      <c r="D39" s="63" t="s">
        <v>742</v>
      </c>
      <c r="E39" s="64">
        <v>1</v>
      </c>
      <c r="F39" s="64" t="s">
        <v>1008</v>
      </c>
      <c r="G39" s="65" t="s">
        <v>1009</v>
      </c>
    </row>
    <row r="40" spans="1:7" s="62" customFormat="1" ht="14" x14ac:dyDescent="0.15">
      <c r="C40" s="62" t="s">
        <v>1077</v>
      </c>
      <c r="D40" s="63" t="s">
        <v>744</v>
      </c>
      <c r="E40" s="64">
        <v>1</v>
      </c>
      <c r="F40" s="64" t="s">
        <v>1008</v>
      </c>
      <c r="G40" s="65" t="s">
        <v>1009</v>
      </c>
    </row>
    <row r="41" spans="1:7" s="62" customFormat="1" ht="14" x14ac:dyDescent="0.15">
      <c r="A41" s="61" t="s">
        <v>1101</v>
      </c>
      <c r="B41" s="61"/>
      <c r="C41" s="62" t="s">
        <v>1077</v>
      </c>
      <c r="D41" s="63" t="s">
        <v>744</v>
      </c>
      <c r="E41" s="64">
        <v>1</v>
      </c>
      <c r="F41" s="64" t="s">
        <v>1008</v>
      </c>
      <c r="G41" s="65" t="s">
        <v>1009</v>
      </c>
    </row>
    <row r="42" spans="1:7" s="62" customFormat="1" ht="14" x14ac:dyDescent="0.15">
      <c r="A42" s="61" t="s">
        <v>1101</v>
      </c>
      <c r="B42" s="61"/>
      <c r="C42" s="62" t="s">
        <v>1078</v>
      </c>
      <c r="D42" s="63" t="s">
        <v>745</v>
      </c>
      <c r="E42" s="64">
        <v>1</v>
      </c>
      <c r="F42" s="64" t="s">
        <v>1008</v>
      </c>
      <c r="G42" s="65" t="s">
        <v>1009</v>
      </c>
    </row>
    <row r="43" spans="1:7" s="62" customFormat="1" ht="14" x14ac:dyDescent="0.15">
      <c r="A43" s="61" t="s">
        <v>1101</v>
      </c>
      <c r="B43" s="61"/>
      <c r="C43" s="62" t="s">
        <v>1077</v>
      </c>
      <c r="D43" s="63" t="s">
        <v>745</v>
      </c>
      <c r="E43" s="64">
        <v>1</v>
      </c>
      <c r="F43" s="64" t="s">
        <v>1008</v>
      </c>
      <c r="G43" s="65" t="s">
        <v>1009</v>
      </c>
    </row>
    <row r="44" spans="1:7" s="62" customFormat="1" ht="28" x14ac:dyDescent="0.15">
      <c r="A44" s="61" t="s">
        <v>1101</v>
      </c>
      <c r="B44" s="61" t="s">
        <v>1113</v>
      </c>
      <c r="C44" s="62" t="s">
        <v>997</v>
      </c>
      <c r="D44" s="63" t="s">
        <v>742</v>
      </c>
      <c r="E44" s="64">
        <v>1</v>
      </c>
      <c r="F44" s="64" t="s">
        <v>998</v>
      </c>
      <c r="G44" s="65" t="s">
        <v>999</v>
      </c>
    </row>
    <row r="45" spans="1:7" s="62" customFormat="1" ht="28" x14ac:dyDescent="0.15">
      <c r="A45" s="61"/>
      <c r="B45" s="61"/>
      <c r="C45" s="62" t="s">
        <v>997</v>
      </c>
      <c r="D45" s="63" t="s">
        <v>742</v>
      </c>
      <c r="E45" s="64">
        <v>1</v>
      </c>
      <c r="F45" s="64" t="s">
        <v>998</v>
      </c>
      <c r="G45" s="65" t="s">
        <v>999</v>
      </c>
    </row>
    <row r="46" spans="1:7" s="62" customFormat="1" ht="28" x14ac:dyDescent="0.15">
      <c r="A46" s="61" t="s">
        <v>1101</v>
      </c>
      <c r="B46" s="61"/>
      <c r="C46" s="62" t="s">
        <v>997</v>
      </c>
      <c r="D46" s="63" t="s">
        <v>744</v>
      </c>
      <c r="E46" s="64">
        <v>1</v>
      </c>
      <c r="F46" s="64" t="s">
        <v>998</v>
      </c>
      <c r="G46" s="65" t="s">
        <v>999</v>
      </c>
    </row>
    <row r="47" spans="1:7" s="62" customFormat="1" ht="28" x14ac:dyDescent="0.15">
      <c r="C47" s="62" t="s">
        <v>997</v>
      </c>
      <c r="D47" s="63" t="s">
        <v>744</v>
      </c>
      <c r="E47" s="64">
        <v>1</v>
      </c>
      <c r="F47" s="64" t="s">
        <v>998</v>
      </c>
      <c r="G47" s="65" t="s">
        <v>999</v>
      </c>
    </row>
    <row r="48" spans="1:7" s="62" customFormat="1" ht="28" x14ac:dyDescent="0.15">
      <c r="C48" s="62" t="s">
        <v>1010</v>
      </c>
      <c r="D48" s="63" t="s">
        <v>742</v>
      </c>
      <c r="E48" s="64">
        <v>1</v>
      </c>
      <c r="F48" s="64" t="s">
        <v>1011</v>
      </c>
      <c r="G48" s="65" t="s">
        <v>1012</v>
      </c>
    </row>
    <row r="49" spans="1:7" s="62" customFormat="1" ht="28" x14ac:dyDescent="0.15">
      <c r="A49" s="61" t="s">
        <v>1101</v>
      </c>
      <c r="B49" s="61">
        <v>330</v>
      </c>
      <c r="C49" s="62" t="s">
        <v>1079</v>
      </c>
      <c r="D49" s="63" t="s">
        <v>740</v>
      </c>
      <c r="E49" s="64">
        <v>1</v>
      </c>
      <c r="F49" s="64" t="s">
        <v>1013</v>
      </c>
      <c r="G49" s="65" t="s">
        <v>1014</v>
      </c>
    </row>
    <row r="50" spans="1:7" s="62" customFormat="1" ht="28" x14ac:dyDescent="0.15">
      <c r="A50" s="61" t="s">
        <v>1101</v>
      </c>
      <c r="B50" s="61"/>
      <c r="C50" s="62" t="s">
        <v>1080</v>
      </c>
      <c r="D50" s="63" t="s">
        <v>745</v>
      </c>
      <c r="E50" s="64">
        <v>1</v>
      </c>
      <c r="F50" s="64" t="s">
        <v>1013</v>
      </c>
      <c r="G50" s="65" t="s">
        <v>1014</v>
      </c>
    </row>
    <row r="51" spans="1:7" s="62" customFormat="1" ht="28" x14ac:dyDescent="0.15">
      <c r="A51" s="61" t="s">
        <v>1101</v>
      </c>
      <c r="B51" s="61"/>
      <c r="C51" s="62" t="s">
        <v>1079</v>
      </c>
      <c r="D51" s="63" t="s">
        <v>745</v>
      </c>
      <c r="E51" s="64">
        <v>1</v>
      </c>
      <c r="F51" s="64" t="s">
        <v>1013</v>
      </c>
      <c r="G51" s="65" t="s">
        <v>1014</v>
      </c>
    </row>
    <row r="52" spans="1:7" s="62" customFormat="1" ht="28" x14ac:dyDescent="0.15">
      <c r="C52" s="62" t="s">
        <v>1080</v>
      </c>
      <c r="D52" s="63" t="s">
        <v>745</v>
      </c>
      <c r="E52" s="64">
        <v>1</v>
      </c>
      <c r="F52" s="64" t="s">
        <v>1013</v>
      </c>
      <c r="G52" s="65" t="s">
        <v>1014</v>
      </c>
    </row>
    <row r="53" spans="1:7" s="62" customFormat="1" ht="28" x14ac:dyDescent="0.15">
      <c r="A53" s="61" t="s">
        <v>1101</v>
      </c>
      <c r="B53" s="61"/>
      <c r="C53" s="62" t="s">
        <v>1080</v>
      </c>
      <c r="D53" s="63" t="s">
        <v>744</v>
      </c>
      <c r="E53" s="64">
        <v>1</v>
      </c>
      <c r="F53" s="64" t="s">
        <v>1013</v>
      </c>
      <c r="G53" s="65" t="s">
        <v>1014</v>
      </c>
    </row>
    <row r="54" spans="1:7" s="62" customFormat="1" ht="28" x14ac:dyDescent="0.15">
      <c r="A54" s="61" t="s">
        <v>1101</v>
      </c>
      <c r="B54" s="61" t="s">
        <v>1111</v>
      </c>
      <c r="C54" s="62" t="s">
        <v>1079</v>
      </c>
      <c r="D54" s="63" t="s">
        <v>742</v>
      </c>
      <c r="E54" s="64">
        <v>1</v>
      </c>
      <c r="F54" s="64" t="s">
        <v>1013</v>
      </c>
      <c r="G54" s="65" t="s">
        <v>1014</v>
      </c>
    </row>
    <row r="55" spans="1:7" s="62" customFormat="1" ht="28" x14ac:dyDescent="0.15">
      <c r="C55" s="62" t="s">
        <v>1081</v>
      </c>
      <c r="D55" s="63" t="s">
        <v>744</v>
      </c>
      <c r="E55" s="64">
        <v>1</v>
      </c>
      <c r="F55" s="64" t="s">
        <v>1015</v>
      </c>
      <c r="G55" s="65" t="s">
        <v>1016</v>
      </c>
    </row>
    <row r="56" spans="1:7" s="62" customFormat="1" ht="28" x14ac:dyDescent="0.15">
      <c r="B56" s="61" t="s">
        <v>1112</v>
      </c>
      <c r="C56" s="62" t="s">
        <v>1082</v>
      </c>
      <c r="D56" s="63" t="s">
        <v>744</v>
      </c>
      <c r="E56" s="64">
        <v>1</v>
      </c>
      <c r="F56" s="64" t="s">
        <v>1017</v>
      </c>
      <c r="G56" s="65" t="s">
        <v>1018</v>
      </c>
    </row>
    <row r="57" spans="1:7" s="62" customFormat="1" ht="14" x14ac:dyDescent="0.15">
      <c r="C57" s="62" t="s">
        <v>1082</v>
      </c>
      <c r="D57" s="63" t="s">
        <v>742</v>
      </c>
      <c r="E57" s="64">
        <v>1</v>
      </c>
      <c r="F57" s="64" t="s">
        <v>1017</v>
      </c>
      <c r="G57" s="65" t="s">
        <v>1018</v>
      </c>
    </row>
    <row r="58" spans="1:7" s="62" customFormat="1" ht="28" x14ac:dyDescent="0.15">
      <c r="B58" s="61" t="s">
        <v>1111</v>
      </c>
      <c r="C58" s="62" t="s">
        <v>1083</v>
      </c>
      <c r="D58" s="63" t="s">
        <v>739</v>
      </c>
      <c r="E58" s="64">
        <v>1</v>
      </c>
      <c r="F58" s="64" t="s">
        <v>1020</v>
      </c>
      <c r="G58" s="65" t="s">
        <v>1019</v>
      </c>
    </row>
    <row r="59" spans="1:7" s="62" customFormat="1" ht="28" x14ac:dyDescent="0.15">
      <c r="C59" s="62" t="s">
        <v>1084</v>
      </c>
      <c r="D59" s="63" t="s">
        <v>739</v>
      </c>
      <c r="E59" s="64">
        <v>1</v>
      </c>
      <c r="F59" s="64" t="s">
        <v>1020</v>
      </c>
      <c r="G59" s="65" t="s">
        <v>1019</v>
      </c>
    </row>
    <row r="60" spans="1:7" s="62" customFormat="1" ht="28" x14ac:dyDescent="0.15">
      <c r="C60" s="62" t="s">
        <v>1083</v>
      </c>
      <c r="D60" s="63" t="s">
        <v>742</v>
      </c>
      <c r="E60" s="64">
        <v>1</v>
      </c>
      <c r="F60" s="64" t="s">
        <v>1020</v>
      </c>
      <c r="G60" s="65" t="s">
        <v>1019</v>
      </c>
    </row>
    <row r="61" spans="1:7" s="62" customFormat="1" ht="28" x14ac:dyDescent="0.15">
      <c r="C61" s="62" t="s">
        <v>1083</v>
      </c>
      <c r="D61" s="63" t="s">
        <v>742</v>
      </c>
      <c r="E61" s="64">
        <v>1</v>
      </c>
      <c r="F61" s="64" t="s">
        <v>1020</v>
      </c>
      <c r="G61" s="65" t="s">
        <v>1019</v>
      </c>
    </row>
    <row r="62" spans="1:7" s="62" customFormat="1" ht="28" x14ac:dyDescent="0.15">
      <c r="A62" s="61" t="s">
        <v>1101</v>
      </c>
      <c r="B62" s="61"/>
      <c r="C62" s="62" t="s">
        <v>1083</v>
      </c>
      <c r="D62" s="63" t="s">
        <v>744</v>
      </c>
      <c r="E62" s="64">
        <v>1</v>
      </c>
      <c r="F62" s="64" t="s">
        <v>1020</v>
      </c>
      <c r="G62" s="65" t="s">
        <v>1019</v>
      </c>
    </row>
    <row r="63" spans="1:7" s="62" customFormat="1" ht="28" x14ac:dyDescent="0.15">
      <c r="C63" s="62" t="s">
        <v>1085</v>
      </c>
      <c r="D63" s="63" t="s">
        <v>744</v>
      </c>
      <c r="E63" s="64">
        <v>1</v>
      </c>
      <c r="F63" s="64" t="s">
        <v>1020</v>
      </c>
      <c r="G63" s="65" t="s">
        <v>1019</v>
      </c>
    </row>
    <row r="64" spans="1:7" s="62" customFormat="1" ht="28" x14ac:dyDescent="0.15">
      <c r="C64" s="62" t="s">
        <v>1021</v>
      </c>
      <c r="D64" s="64" t="s">
        <v>1022</v>
      </c>
      <c r="E64" s="64">
        <v>1</v>
      </c>
      <c r="F64" s="64" t="s">
        <v>1023</v>
      </c>
      <c r="G64" s="65" t="s">
        <v>1024</v>
      </c>
    </row>
    <row r="65" spans="1:7" s="62" customFormat="1" ht="28" x14ac:dyDescent="0.15">
      <c r="A65" s="61" t="s">
        <v>1101</v>
      </c>
      <c r="B65" s="61"/>
      <c r="C65" s="62" t="s">
        <v>1025</v>
      </c>
      <c r="D65" s="63" t="s">
        <v>745</v>
      </c>
      <c r="E65" s="64">
        <v>1</v>
      </c>
      <c r="F65" s="64" t="s">
        <v>1026</v>
      </c>
      <c r="G65" s="65" t="s">
        <v>1027</v>
      </c>
    </row>
    <row r="66" spans="1:7" s="62" customFormat="1" ht="28" x14ac:dyDescent="0.15">
      <c r="C66" s="62" t="s">
        <v>1086</v>
      </c>
      <c r="D66" s="64"/>
      <c r="E66" s="64">
        <v>1</v>
      </c>
      <c r="F66" s="64" t="s">
        <v>1028</v>
      </c>
      <c r="G66" s="65" t="s">
        <v>1029</v>
      </c>
    </row>
    <row r="67" spans="1:7" s="62" customFormat="1" ht="28" x14ac:dyDescent="0.15">
      <c r="B67" s="61" t="s">
        <v>1114</v>
      </c>
      <c r="C67" s="62" t="s">
        <v>1086</v>
      </c>
      <c r="D67" s="63" t="s">
        <v>742</v>
      </c>
      <c r="E67" s="64">
        <v>1</v>
      </c>
      <c r="F67" s="64" t="s">
        <v>1028</v>
      </c>
      <c r="G67" s="65" t="s">
        <v>1029</v>
      </c>
    </row>
    <row r="68" spans="1:7" s="62" customFormat="1" ht="28" x14ac:dyDescent="0.15">
      <c r="C68" s="62" t="s">
        <v>1086</v>
      </c>
      <c r="D68" s="63" t="s">
        <v>742</v>
      </c>
      <c r="E68" s="64">
        <v>1</v>
      </c>
      <c r="F68" s="64" t="s">
        <v>1028</v>
      </c>
      <c r="G68" s="65" t="s">
        <v>1029</v>
      </c>
    </row>
    <row r="69" spans="1:7" s="62" customFormat="1" ht="28" x14ac:dyDescent="0.15">
      <c r="A69" s="61" t="s">
        <v>1101</v>
      </c>
      <c r="B69" s="61"/>
      <c r="C69" s="62" t="s">
        <v>1087</v>
      </c>
      <c r="D69" s="63" t="s">
        <v>744</v>
      </c>
      <c r="E69" s="64">
        <v>1</v>
      </c>
      <c r="F69" s="64" t="s">
        <v>1028</v>
      </c>
      <c r="G69" s="65" t="s">
        <v>1029</v>
      </c>
    </row>
    <row r="70" spans="1:7" s="62" customFormat="1" ht="28" x14ac:dyDescent="0.15">
      <c r="A70" s="61" t="s">
        <v>1101</v>
      </c>
      <c r="B70" s="61"/>
      <c r="C70" s="62" t="s">
        <v>1086</v>
      </c>
      <c r="D70" s="63" t="s">
        <v>744</v>
      </c>
      <c r="E70" s="64">
        <v>1</v>
      </c>
      <c r="F70" s="64" t="s">
        <v>1028</v>
      </c>
      <c r="G70" s="65" t="s">
        <v>1029</v>
      </c>
    </row>
    <row r="71" spans="1:7" s="62" customFormat="1" ht="28" x14ac:dyDescent="0.15">
      <c r="A71" s="61" t="s">
        <v>1101</v>
      </c>
      <c r="B71" s="61"/>
      <c r="C71" s="62" t="s">
        <v>1087</v>
      </c>
      <c r="D71" s="63" t="s">
        <v>745</v>
      </c>
      <c r="E71" s="64">
        <v>1</v>
      </c>
      <c r="F71" s="64" t="s">
        <v>1028</v>
      </c>
      <c r="G71" s="65" t="s">
        <v>1029</v>
      </c>
    </row>
    <row r="72" spans="1:7" s="62" customFormat="1" ht="14" x14ac:dyDescent="0.15">
      <c r="A72" s="61" t="s">
        <v>1101</v>
      </c>
      <c r="B72" s="61"/>
      <c r="C72" s="62" t="s">
        <v>1087</v>
      </c>
      <c r="D72" s="63" t="s">
        <v>745</v>
      </c>
      <c r="E72" s="64">
        <v>1</v>
      </c>
      <c r="F72" s="64" t="s">
        <v>1030</v>
      </c>
      <c r="G72" s="65" t="s">
        <v>1018</v>
      </c>
    </row>
    <row r="73" spans="1:7" s="62" customFormat="1" ht="28" x14ac:dyDescent="0.15">
      <c r="B73" s="61" t="s">
        <v>1115</v>
      </c>
      <c r="C73" s="62" t="s">
        <v>1082</v>
      </c>
      <c r="D73" s="63" t="s">
        <v>745</v>
      </c>
      <c r="E73" s="64">
        <v>1</v>
      </c>
      <c r="F73" s="64" t="s">
        <v>1030</v>
      </c>
      <c r="G73" s="65" t="s">
        <v>1018</v>
      </c>
    </row>
    <row r="74" spans="1:7" s="62" customFormat="1" ht="14" x14ac:dyDescent="0.15">
      <c r="A74" s="61" t="s">
        <v>1101</v>
      </c>
      <c r="B74" s="61"/>
      <c r="C74" s="62" t="s">
        <v>1088</v>
      </c>
      <c r="D74" s="63" t="s">
        <v>744</v>
      </c>
      <c r="E74" s="64"/>
      <c r="F74" s="64"/>
      <c r="G74" s="64"/>
    </row>
    <row r="75" spans="1:7" s="62" customFormat="1" ht="14" x14ac:dyDescent="0.15">
      <c r="A75" s="61" t="s">
        <v>1101</v>
      </c>
      <c r="B75" s="61"/>
      <c r="C75" s="62" t="s">
        <v>1088</v>
      </c>
      <c r="D75" s="64" t="s">
        <v>742</v>
      </c>
      <c r="E75" s="64">
        <v>1</v>
      </c>
      <c r="F75" s="64" t="s">
        <v>1030</v>
      </c>
      <c r="G75" s="65" t="s">
        <v>1018</v>
      </c>
    </row>
    <row r="76" spans="1:7" s="62" customFormat="1" ht="28" x14ac:dyDescent="0.15">
      <c r="A76" s="61" t="s">
        <v>1101</v>
      </c>
      <c r="B76" s="61"/>
      <c r="C76" s="62" t="s">
        <v>1031</v>
      </c>
      <c r="D76" s="63" t="s">
        <v>742</v>
      </c>
      <c r="E76" s="64">
        <v>1</v>
      </c>
      <c r="F76" s="64" t="s">
        <v>1032</v>
      </c>
      <c r="G76" s="65" t="s">
        <v>1033</v>
      </c>
    </row>
    <row r="77" spans="1:7" s="62" customFormat="1" ht="28" x14ac:dyDescent="0.15">
      <c r="C77" s="62" t="s">
        <v>1031</v>
      </c>
      <c r="D77" s="63" t="s">
        <v>742</v>
      </c>
      <c r="E77" s="64">
        <v>1</v>
      </c>
      <c r="F77" s="64" t="s">
        <v>1032</v>
      </c>
      <c r="G77" s="65" t="s">
        <v>1033</v>
      </c>
    </row>
    <row r="78" spans="1:7" s="62" customFormat="1" ht="28" x14ac:dyDescent="0.15">
      <c r="A78" s="61" t="s">
        <v>1101</v>
      </c>
      <c r="B78" s="61"/>
      <c r="C78" s="62" t="s">
        <v>1031</v>
      </c>
      <c r="D78" s="63" t="s">
        <v>745</v>
      </c>
      <c r="E78" s="64">
        <v>1</v>
      </c>
      <c r="F78" s="64" t="s">
        <v>1032</v>
      </c>
      <c r="G78" s="65" t="s">
        <v>1033</v>
      </c>
    </row>
    <row r="79" spans="1:7" s="62" customFormat="1" ht="28" x14ac:dyDescent="0.15">
      <c r="A79" s="61" t="s">
        <v>1101</v>
      </c>
      <c r="B79" s="61"/>
      <c r="C79" s="62" t="s">
        <v>1031</v>
      </c>
      <c r="D79" s="63" t="s">
        <v>745</v>
      </c>
      <c r="E79" s="64">
        <v>1</v>
      </c>
      <c r="F79" s="64" t="s">
        <v>1032</v>
      </c>
      <c r="G79" s="65" t="s">
        <v>1033</v>
      </c>
    </row>
    <row r="80" spans="1:7" s="62" customFormat="1" ht="28" x14ac:dyDescent="0.15">
      <c r="C80" s="62" t="s">
        <v>1100</v>
      </c>
      <c r="D80" s="64" t="s">
        <v>1022</v>
      </c>
      <c r="E80" s="64">
        <v>1</v>
      </c>
      <c r="F80" s="64" t="s">
        <v>1034</v>
      </c>
      <c r="G80" s="65" t="s">
        <v>1035</v>
      </c>
    </row>
    <row r="81" spans="1:7" s="62" customFormat="1" ht="14" x14ac:dyDescent="0.15">
      <c r="A81" s="61" t="s">
        <v>1101</v>
      </c>
      <c r="B81" s="61">
        <v>150</v>
      </c>
      <c r="C81" s="62" t="s">
        <v>1089</v>
      </c>
      <c r="D81" s="63" t="s">
        <v>745</v>
      </c>
      <c r="E81" s="64">
        <v>1</v>
      </c>
      <c r="F81" s="64" t="s">
        <v>1036</v>
      </c>
      <c r="G81" s="65" t="s">
        <v>1037</v>
      </c>
    </row>
    <row r="82" spans="1:7" s="62" customFormat="1" ht="14" x14ac:dyDescent="0.15">
      <c r="C82" s="62" t="s">
        <v>1090</v>
      </c>
      <c r="D82" s="63" t="s">
        <v>744</v>
      </c>
      <c r="E82" s="64">
        <v>1</v>
      </c>
      <c r="F82" s="64" t="s">
        <v>1036</v>
      </c>
      <c r="G82" s="65" t="s">
        <v>1037</v>
      </c>
    </row>
    <row r="83" spans="1:7" s="62" customFormat="1" ht="14" x14ac:dyDescent="0.15">
      <c r="A83" s="61" t="s">
        <v>1101</v>
      </c>
      <c r="B83" s="61"/>
      <c r="C83" s="62" t="s">
        <v>1090</v>
      </c>
      <c r="D83" s="63" t="s">
        <v>742</v>
      </c>
      <c r="E83" s="64">
        <v>1</v>
      </c>
      <c r="F83" s="64" t="s">
        <v>1036</v>
      </c>
      <c r="G83" s="65" t="s">
        <v>1037</v>
      </c>
    </row>
    <row r="84" spans="1:7" s="62" customFormat="1" ht="14" x14ac:dyDescent="0.15">
      <c r="A84" s="61" t="s">
        <v>1101</v>
      </c>
      <c r="B84" s="61"/>
      <c r="C84" s="61" t="s">
        <v>1088</v>
      </c>
      <c r="D84" s="63" t="s">
        <v>745</v>
      </c>
      <c r="E84" s="64">
        <v>1</v>
      </c>
      <c r="F84" s="64" t="s">
        <v>1038</v>
      </c>
      <c r="G84" s="65" t="s">
        <v>1018</v>
      </c>
    </row>
    <row r="85" spans="1:7" s="62" customFormat="1" ht="14" x14ac:dyDescent="0.15">
      <c r="C85" s="61" t="s">
        <v>1088</v>
      </c>
      <c r="D85" s="63" t="s">
        <v>744</v>
      </c>
      <c r="E85" s="64">
        <v>1</v>
      </c>
      <c r="F85" s="64" t="s">
        <v>1038</v>
      </c>
      <c r="G85" s="65" t="s">
        <v>1018</v>
      </c>
    </row>
    <row r="86" spans="1:7" s="62" customFormat="1" ht="14" x14ac:dyDescent="0.15">
      <c r="C86" s="62" t="s">
        <v>1088</v>
      </c>
      <c r="D86" s="63" t="s">
        <v>742</v>
      </c>
      <c r="E86" s="64">
        <v>1</v>
      </c>
      <c r="F86" s="64" t="s">
        <v>1038</v>
      </c>
      <c r="G86" s="65" t="s">
        <v>1018</v>
      </c>
    </row>
    <row r="87" spans="1:7" s="62" customFormat="1" ht="28" x14ac:dyDescent="0.15">
      <c r="A87" s="61" t="s">
        <v>1101</v>
      </c>
      <c r="B87" s="61"/>
      <c r="C87" s="61" t="s">
        <v>1102</v>
      </c>
      <c r="D87" s="63" t="s">
        <v>1091</v>
      </c>
      <c r="E87" s="64">
        <v>1</v>
      </c>
      <c r="F87" s="64" t="s">
        <v>1039</v>
      </c>
      <c r="G87" s="65" t="s">
        <v>1040</v>
      </c>
    </row>
    <row r="88" spans="1:7" s="62" customFormat="1" ht="14" x14ac:dyDescent="0.15">
      <c r="A88" s="61" t="s">
        <v>1101</v>
      </c>
      <c r="B88" s="61"/>
      <c r="C88" s="62" t="s">
        <v>1092</v>
      </c>
      <c r="D88" s="63" t="s">
        <v>742</v>
      </c>
      <c r="E88" s="64">
        <v>1</v>
      </c>
      <c r="F88" s="64" t="s">
        <v>1041</v>
      </c>
      <c r="G88" s="65" t="s">
        <v>1042</v>
      </c>
    </row>
    <row r="89" spans="1:7" s="62" customFormat="1" ht="14" x14ac:dyDescent="0.15">
      <c r="C89" s="62" t="s">
        <v>1092</v>
      </c>
      <c r="D89" s="63" t="s">
        <v>742</v>
      </c>
      <c r="E89" s="64">
        <v>1</v>
      </c>
      <c r="F89" s="64" t="s">
        <v>1041</v>
      </c>
      <c r="G89" s="65" t="s">
        <v>1042</v>
      </c>
    </row>
    <row r="90" spans="1:7" s="62" customFormat="1" ht="14" x14ac:dyDescent="0.15">
      <c r="A90" s="61" t="s">
        <v>1101</v>
      </c>
      <c r="B90" s="61"/>
      <c r="C90" s="62" t="s">
        <v>1093</v>
      </c>
      <c r="D90" s="63" t="s">
        <v>744</v>
      </c>
      <c r="E90" s="64">
        <v>1</v>
      </c>
      <c r="F90" s="64" t="s">
        <v>1041</v>
      </c>
      <c r="G90" s="65" t="s">
        <v>1042</v>
      </c>
    </row>
    <row r="91" spans="1:7" s="62" customFormat="1" ht="14" x14ac:dyDescent="0.15">
      <c r="A91" s="61" t="s">
        <v>1101</v>
      </c>
      <c r="B91" s="61"/>
      <c r="C91" s="62" t="s">
        <v>1093</v>
      </c>
      <c r="D91" s="63" t="s">
        <v>744</v>
      </c>
      <c r="E91" s="64">
        <v>1</v>
      </c>
      <c r="F91" s="64" t="s">
        <v>1041</v>
      </c>
      <c r="G91" s="65" t="s">
        <v>1042</v>
      </c>
    </row>
    <row r="92" spans="1:7" s="62" customFormat="1" ht="14" x14ac:dyDescent="0.15">
      <c r="C92" s="62" t="s">
        <v>1093</v>
      </c>
      <c r="D92" s="63" t="s">
        <v>745</v>
      </c>
      <c r="E92" s="64">
        <v>1</v>
      </c>
      <c r="F92" s="64" t="s">
        <v>1041</v>
      </c>
      <c r="G92" s="65" t="s">
        <v>1042</v>
      </c>
    </row>
    <row r="93" spans="1:7" s="62" customFormat="1" ht="28" x14ac:dyDescent="0.15">
      <c r="A93" s="61" t="s">
        <v>1101</v>
      </c>
      <c r="B93" s="61"/>
      <c r="C93" s="62" t="s">
        <v>1094</v>
      </c>
      <c r="D93" s="63" t="s">
        <v>742</v>
      </c>
      <c r="E93" s="64">
        <v>1</v>
      </c>
      <c r="F93" s="64" t="s">
        <v>1043</v>
      </c>
      <c r="G93" s="65" t="s">
        <v>1044</v>
      </c>
    </row>
    <row r="94" spans="1:7" s="62" customFormat="1" ht="28" x14ac:dyDescent="0.15">
      <c r="A94" s="61" t="s">
        <v>1101</v>
      </c>
      <c r="B94" s="61"/>
      <c r="C94" s="62" t="s">
        <v>1074</v>
      </c>
      <c r="D94" s="63" t="s">
        <v>742</v>
      </c>
      <c r="E94" s="64">
        <v>1</v>
      </c>
      <c r="F94" s="64" t="s">
        <v>1043</v>
      </c>
      <c r="G94" s="65" t="s">
        <v>1044</v>
      </c>
    </row>
    <row r="95" spans="1:7" s="62" customFormat="1" ht="28" x14ac:dyDescent="0.15">
      <c r="A95" s="61" t="s">
        <v>1101</v>
      </c>
      <c r="B95" s="61"/>
      <c r="C95" s="62" t="s">
        <v>1074</v>
      </c>
      <c r="D95" s="63" t="s">
        <v>744</v>
      </c>
      <c r="E95" s="64">
        <v>1</v>
      </c>
      <c r="F95" s="64" t="s">
        <v>1043</v>
      </c>
      <c r="G95" s="65" t="s">
        <v>1044</v>
      </c>
    </row>
    <row r="96" spans="1:7" s="62" customFormat="1" ht="28" x14ac:dyDescent="0.15">
      <c r="A96" s="61" t="s">
        <v>1101</v>
      </c>
      <c r="B96" s="61"/>
      <c r="C96" s="62" t="s">
        <v>1074</v>
      </c>
      <c r="D96" s="63" t="s">
        <v>744</v>
      </c>
      <c r="E96" s="64">
        <v>1</v>
      </c>
      <c r="F96" s="64" t="s">
        <v>1043</v>
      </c>
      <c r="G96" s="65" t="s">
        <v>1044</v>
      </c>
    </row>
    <row r="97" spans="1:7" s="62" customFormat="1" ht="28" x14ac:dyDescent="0.15">
      <c r="A97" s="61" t="s">
        <v>1101</v>
      </c>
      <c r="B97" s="61"/>
      <c r="C97" s="62" t="s">
        <v>1045</v>
      </c>
      <c r="D97" s="63" t="s">
        <v>744</v>
      </c>
      <c r="E97" s="64">
        <v>1</v>
      </c>
      <c r="F97" s="64" t="s">
        <v>1046</v>
      </c>
      <c r="G97" s="65" t="s">
        <v>1047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1101</v>
      </c>
      <c r="B99" s="61"/>
      <c r="C99" s="62" t="s">
        <v>1045</v>
      </c>
      <c r="D99" s="63" t="s">
        <v>744</v>
      </c>
      <c r="E99" s="64">
        <v>1</v>
      </c>
      <c r="F99" s="64" t="s">
        <v>1046</v>
      </c>
      <c r="G99" s="65" t="s">
        <v>1047</v>
      </c>
    </row>
    <row r="100" spans="1:7" s="62" customFormat="1" ht="28" x14ac:dyDescent="0.15">
      <c r="C100" s="62" t="s">
        <v>1097</v>
      </c>
      <c r="D100" s="64" t="s">
        <v>1048</v>
      </c>
      <c r="E100" s="64">
        <v>1</v>
      </c>
      <c r="F100" s="64" t="s">
        <v>1049</v>
      </c>
      <c r="G100" s="65" t="s">
        <v>1050</v>
      </c>
    </row>
    <row r="101" spans="1:7" s="62" customFormat="1" ht="28" x14ac:dyDescent="0.15">
      <c r="C101" s="62" t="s">
        <v>1095</v>
      </c>
      <c r="D101" s="63" t="s">
        <v>740</v>
      </c>
      <c r="E101" s="64">
        <v>1</v>
      </c>
      <c r="F101" s="64" t="s">
        <v>1051</v>
      </c>
      <c r="G101" s="65" t="s">
        <v>1052</v>
      </c>
    </row>
    <row r="102" spans="1:7" s="62" customFormat="1" ht="28" x14ac:dyDescent="0.15">
      <c r="C102" s="62" t="s">
        <v>1096</v>
      </c>
      <c r="D102" s="63" t="s">
        <v>745</v>
      </c>
      <c r="E102" s="64">
        <v>1</v>
      </c>
      <c r="F102" s="64" t="s">
        <v>1051</v>
      </c>
      <c r="G102" s="65" t="s">
        <v>1052</v>
      </c>
    </row>
    <row r="103" spans="1:7" s="62" customFormat="1" ht="28" x14ac:dyDescent="0.15">
      <c r="A103" s="61" t="s">
        <v>1101</v>
      </c>
      <c r="B103" s="61" t="s">
        <v>1116</v>
      </c>
      <c r="C103" s="62" t="s">
        <v>1096</v>
      </c>
      <c r="D103" s="63" t="s">
        <v>744</v>
      </c>
      <c r="E103" s="64">
        <v>1</v>
      </c>
      <c r="F103" s="64" t="s">
        <v>1051</v>
      </c>
      <c r="G103" s="65" t="s">
        <v>1052</v>
      </c>
    </row>
    <row r="104" spans="1:7" s="62" customFormat="1" ht="28" x14ac:dyDescent="0.15">
      <c r="A104" s="61" t="s">
        <v>1101</v>
      </c>
      <c r="B104" s="61"/>
      <c r="C104" s="62" t="s">
        <v>1095</v>
      </c>
      <c r="D104" s="63" t="s">
        <v>744</v>
      </c>
      <c r="E104" s="64">
        <v>1</v>
      </c>
      <c r="F104" s="64" t="s">
        <v>1051</v>
      </c>
      <c r="G104" s="65" t="s">
        <v>1052</v>
      </c>
    </row>
    <row r="105" spans="1:7" s="62" customFormat="1" ht="14" x14ac:dyDescent="0.15">
      <c r="C105" s="62" t="s">
        <v>1053</v>
      </c>
      <c r="D105" s="63" t="s">
        <v>744</v>
      </c>
      <c r="E105" s="64">
        <v>1</v>
      </c>
      <c r="F105" s="64" t="s">
        <v>1054</v>
      </c>
      <c r="G105" s="65" t="s">
        <v>1055</v>
      </c>
    </row>
    <row r="106" spans="1:7" s="62" customFormat="1" ht="28" x14ac:dyDescent="0.15">
      <c r="A106" s="61" t="s">
        <v>1101</v>
      </c>
      <c r="B106" s="61" t="s">
        <v>1117</v>
      </c>
      <c r="C106" s="61" t="s">
        <v>1098</v>
      </c>
      <c r="D106" s="63" t="s">
        <v>739</v>
      </c>
      <c r="E106" s="64">
        <v>1</v>
      </c>
      <c r="F106" s="64" t="s">
        <v>1056</v>
      </c>
      <c r="G106" s="65" t="s">
        <v>1057</v>
      </c>
    </row>
    <row r="107" spans="1:7" s="62" customFormat="1" ht="14" x14ac:dyDescent="0.15">
      <c r="C107" s="61" t="s">
        <v>1098</v>
      </c>
      <c r="D107" s="63" t="s">
        <v>742</v>
      </c>
      <c r="E107" s="64">
        <v>1</v>
      </c>
      <c r="F107" s="64" t="s">
        <v>1056</v>
      </c>
      <c r="G107" s="65" t="s">
        <v>1057</v>
      </c>
    </row>
    <row r="108" spans="1:7" s="62" customFormat="1" ht="14" x14ac:dyDescent="0.15">
      <c r="C108" s="62" t="s">
        <v>1098</v>
      </c>
      <c r="D108" s="63" t="s">
        <v>742</v>
      </c>
      <c r="E108" s="64">
        <v>1</v>
      </c>
      <c r="F108" s="64" t="s">
        <v>1056</v>
      </c>
      <c r="G108" s="65" t="s">
        <v>1057</v>
      </c>
    </row>
    <row r="109" spans="1:7" s="62" customFormat="1" ht="14" x14ac:dyDescent="0.15">
      <c r="C109" s="62" t="s">
        <v>1098</v>
      </c>
      <c r="D109" s="63" t="s">
        <v>744</v>
      </c>
      <c r="E109" s="64">
        <v>1</v>
      </c>
      <c r="F109" s="64" t="s">
        <v>1056</v>
      </c>
      <c r="G109" s="65" t="s">
        <v>1057</v>
      </c>
    </row>
    <row r="110" spans="1:7" s="62" customFormat="1" ht="14" x14ac:dyDescent="0.15">
      <c r="B110" s="61" t="s">
        <v>1119</v>
      </c>
      <c r="C110" s="62" t="s">
        <v>1058</v>
      </c>
      <c r="D110" s="63" t="s">
        <v>744</v>
      </c>
      <c r="E110" s="64">
        <v>1</v>
      </c>
      <c r="F110" s="64" t="s">
        <v>1059</v>
      </c>
      <c r="G110" s="65" t="s">
        <v>1060</v>
      </c>
    </row>
    <row r="111" spans="1:7" s="62" customFormat="1" ht="28" x14ac:dyDescent="0.15">
      <c r="A111" s="61" t="s">
        <v>1101</v>
      </c>
      <c r="B111" s="61" t="s">
        <v>1118</v>
      </c>
      <c r="C111" s="62" t="s">
        <v>1099</v>
      </c>
      <c r="D111" s="63" t="s">
        <v>739</v>
      </c>
      <c r="E111" s="64">
        <v>1</v>
      </c>
      <c r="F111" s="64" t="s">
        <v>1062</v>
      </c>
      <c r="G111" s="65" t="s">
        <v>1063</v>
      </c>
    </row>
    <row r="112" spans="1:7" s="62" customFormat="1" ht="28" x14ac:dyDescent="0.15">
      <c r="A112" s="61" t="s">
        <v>1101</v>
      </c>
      <c r="B112" s="61"/>
      <c r="C112" s="62" t="s">
        <v>1099</v>
      </c>
      <c r="D112" s="63" t="s">
        <v>742</v>
      </c>
      <c r="E112" s="64">
        <v>1</v>
      </c>
      <c r="F112" s="64" t="s">
        <v>1062</v>
      </c>
      <c r="G112" s="65" t="s">
        <v>1063</v>
      </c>
    </row>
    <row r="113" spans="1:7" s="62" customFormat="1" ht="28" x14ac:dyDescent="0.15">
      <c r="C113" s="62" t="s">
        <v>1099</v>
      </c>
      <c r="D113" s="63" t="s">
        <v>744</v>
      </c>
      <c r="E113" s="64">
        <v>1</v>
      </c>
      <c r="F113" s="64" t="s">
        <v>1062</v>
      </c>
      <c r="G113" s="65" t="s">
        <v>1063</v>
      </c>
    </row>
    <row r="114" spans="1:7" s="62" customFormat="1" ht="28" x14ac:dyDescent="0.15">
      <c r="A114" s="61" t="s">
        <v>1101</v>
      </c>
      <c r="B114" s="61" t="s">
        <v>1117</v>
      </c>
      <c r="C114" s="62" t="s">
        <v>1068</v>
      </c>
      <c r="D114" s="63" t="s">
        <v>739</v>
      </c>
      <c r="E114" s="64">
        <v>1</v>
      </c>
      <c r="F114" s="64" t="s">
        <v>1064</v>
      </c>
      <c r="G114" s="65" t="s">
        <v>1018</v>
      </c>
    </row>
    <row r="115" spans="1:7" s="62" customFormat="1" ht="28" x14ac:dyDescent="0.15">
      <c r="A115" s="61" t="s">
        <v>1101</v>
      </c>
      <c r="B115" s="61" t="s">
        <v>1117</v>
      </c>
      <c r="C115" s="62" t="s">
        <v>1068</v>
      </c>
      <c r="D115" s="63" t="s">
        <v>742</v>
      </c>
      <c r="E115" s="64">
        <v>1</v>
      </c>
      <c r="F115" s="64" t="s">
        <v>1064</v>
      </c>
      <c r="G115" s="65" t="s">
        <v>1018</v>
      </c>
    </row>
    <row r="116" spans="1:7" s="62" customFormat="1" ht="28" x14ac:dyDescent="0.15">
      <c r="A116" s="61" t="s">
        <v>1101</v>
      </c>
      <c r="B116" s="61"/>
      <c r="C116" s="62" t="s">
        <v>1068</v>
      </c>
      <c r="D116" s="63" t="s">
        <v>744</v>
      </c>
      <c r="E116" s="64">
        <v>1</v>
      </c>
      <c r="F116" s="64" t="s">
        <v>1064</v>
      </c>
      <c r="G116" s="65" t="s">
        <v>1018</v>
      </c>
    </row>
    <row r="117" spans="1:7" s="62" customFormat="1" ht="14" x14ac:dyDescent="0.15">
      <c r="A117" s="61" t="s">
        <v>1101</v>
      </c>
      <c r="B117" s="61"/>
      <c r="C117" s="62" t="s">
        <v>1066</v>
      </c>
      <c r="D117" s="63" t="s">
        <v>742</v>
      </c>
      <c r="E117" s="64">
        <v>1</v>
      </c>
      <c r="F117" s="64" t="s">
        <v>1065</v>
      </c>
      <c r="G117" s="65" t="s">
        <v>1061</v>
      </c>
    </row>
    <row r="118" spans="1:7" s="62" customFormat="1" ht="14" x14ac:dyDescent="0.15">
      <c r="A118" s="61" t="s">
        <v>1101</v>
      </c>
      <c r="B118" s="61"/>
      <c r="C118" s="61" t="s">
        <v>1066</v>
      </c>
      <c r="D118" s="63" t="s">
        <v>742</v>
      </c>
      <c r="E118" s="64">
        <v>1</v>
      </c>
      <c r="F118" s="64" t="s">
        <v>1065</v>
      </c>
      <c r="G118" s="65" t="s">
        <v>1061</v>
      </c>
    </row>
    <row r="119" spans="1:7" s="62" customFormat="1" ht="14" x14ac:dyDescent="0.15">
      <c r="C119" s="62" t="s">
        <v>1066</v>
      </c>
      <c r="D119" s="63" t="s">
        <v>742</v>
      </c>
      <c r="E119" s="64">
        <v>1</v>
      </c>
      <c r="F119" s="64" t="s">
        <v>1065</v>
      </c>
      <c r="G119" s="65" t="s">
        <v>1061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2023-06-03T15:37:25Z</dcterms:modified>
</cp:coreProperties>
</file>